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abouquart\Documents\Anne-Laure 2020 2021\EGPA\Note départementale\1er degré\"/>
    </mc:Choice>
  </mc:AlternateContent>
  <bookViews>
    <workbookView xWindow="0" yWindow="0" windowWidth="15345" windowHeight="4545" activeTab="3"/>
  </bookViews>
  <sheets>
    <sheet name="Français" sheetId="1" r:id="rId1"/>
    <sheet name="Synthèse" sheetId="2" r:id="rId2"/>
    <sheet name="Mathématiques" sheetId="3" r:id="rId3"/>
    <sheet name="Synthèse (2)"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7" i="3" l="1"/>
  <c r="B2" i="4" s="1"/>
  <c r="F34" i="3"/>
  <c r="B3" i="4" s="1"/>
  <c r="F39" i="3"/>
  <c r="B4" i="4" s="1"/>
  <c r="F47" i="3"/>
  <c r="B5" i="4" s="1"/>
  <c r="F56" i="3"/>
  <c r="B6" i="4" s="1"/>
  <c r="H56" i="3"/>
  <c r="D6" i="4" s="1"/>
  <c r="G56" i="3"/>
  <c r="C6" i="4" s="1"/>
  <c r="H55" i="3"/>
  <c r="G55" i="3"/>
  <c r="F55" i="3"/>
  <c r="H47" i="3"/>
  <c r="D5" i="4" s="1"/>
  <c r="G47" i="3"/>
  <c r="C5" i="4" s="1"/>
  <c r="H46" i="3"/>
  <c r="G46" i="3"/>
  <c r="F46" i="3"/>
  <c r="H39" i="3"/>
  <c r="D4" i="4" s="1"/>
  <c r="G39" i="3"/>
  <c r="C4" i="4" s="1"/>
  <c r="H38" i="3"/>
  <c r="G38" i="3"/>
  <c r="F38" i="3"/>
  <c r="H34" i="3"/>
  <c r="D3" i="4" s="1"/>
  <c r="G34" i="3"/>
  <c r="C3" i="4" s="1"/>
  <c r="H33" i="3"/>
  <c r="G33" i="3"/>
  <c r="F33" i="3"/>
  <c r="H17" i="3"/>
  <c r="D2" i="4" s="1"/>
  <c r="G17" i="3"/>
  <c r="C2" i="4" s="1"/>
  <c r="H16" i="3"/>
  <c r="G16" i="3"/>
  <c r="F16" i="3"/>
  <c r="H48" i="1"/>
  <c r="D5" i="2" s="1"/>
  <c r="G48" i="1"/>
  <c r="C5" i="2" s="1"/>
  <c r="F48" i="1"/>
  <c r="B5" i="2" s="1"/>
  <c r="H47" i="1"/>
  <c r="G47" i="1"/>
  <c r="F47" i="1"/>
  <c r="H40" i="1"/>
  <c r="D4" i="2" s="1"/>
  <c r="G40" i="1"/>
  <c r="C4" i="2" s="1"/>
  <c r="F40" i="1"/>
  <c r="B4" i="2" s="1"/>
  <c r="H39" i="1"/>
  <c r="G39" i="1"/>
  <c r="F39" i="1"/>
  <c r="H35" i="1"/>
  <c r="D3" i="2"/>
  <c r="G35" i="1"/>
  <c r="C3" i="2" s="1"/>
  <c r="F35" i="1"/>
  <c r="B3" i="2" s="1"/>
  <c r="H34" i="1"/>
  <c r="G34" i="1"/>
  <c r="F34" i="1"/>
  <c r="H27" i="1"/>
  <c r="D2" i="2" s="1"/>
  <c r="G27" i="1"/>
  <c r="C2" i="2" s="1"/>
  <c r="F27" i="1"/>
  <c r="H26" i="1"/>
  <c r="G26" i="1"/>
  <c r="F26" i="1"/>
  <c r="F51" i="1" l="1"/>
  <c r="B2" i="2"/>
  <c r="F58" i="3"/>
</calcChain>
</file>

<file path=xl/sharedStrings.xml><?xml version="1.0" encoding="utf-8"?>
<sst xmlns="http://schemas.openxmlformats.org/spreadsheetml/2006/main" count="349" uniqueCount="218">
  <si>
    <t>LI0106</t>
  </si>
  <si>
    <t>LI0401</t>
  </si>
  <si>
    <t>LI0402</t>
  </si>
  <si>
    <t>LI0509</t>
  </si>
  <si>
    <t>LI0510</t>
  </si>
  <si>
    <t>LI0511</t>
  </si>
  <si>
    <t>LI0512</t>
  </si>
  <si>
    <t>LI0513</t>
  </si>
  <si>
    <t>LI0514</t>
  </si>
  <si>
    <t>LI0515</t>
  </si>
  <si>
    <t>LI0516</t>
  </si>
  <si>
    <t>LI0601</t>
  </si>
  <si>
    <t>LI0602</t>
  </si>
  <si>
    <t>LI0603</t>
  </si>
  <si>
    <t>LI0604</t>
  </si>
  <si>
    <t>LI0605</t>
  </si>
  <si>
    <t>LI0606</t>
  </si>
  <si>
    <t>LI0607</t>
  </si>
  <si>
    <t>LI0608</t>
  </si>
  <si>
    <t>LI0609</t>
  </si>
  <si>
    <t>EC0112</t>
  </si>
  <si>
    <t>EC0113</t>
  </si>
  <si>
    <t>EC0114</t>
  </si>
  <si>
    <t>EC0203</t>
  </si>
  <si>
    <t>EC0204</t>
  </si>
  <si>
    <t>VO0206</t>
  </si>
  <si>
    <t>VO0305</t>
  </si>
  <si>
    <t>VO0505</t>
  </si>
  <si>
    <t>OR0111</t>
  </si>
  <si>
    <t>OR0112</t>
  </si>
  <si>
    <t>OR0113</t>
  </si>
  <si>
    <t>OR0202</t>
  </si>
  <si>
    <t>OR0203</t>
  </si>
  <si>
    <t>DOMAINE</t>
  </si>
  <si>
    <t>Compétences</t>
  </si>
  <si>
    <t>n°fiche</t>
  </si>
  <si>
    <t>descriptif</t>
  </si>
  <si>
    <t>Lecture</t>
  </si>
  <si>
    <t>Déchiffrer des mots connus et inconnus rapidement</t>
  </si>
  <si>
    <t>Lire à voix haute : chouette, plantation, villageois, coquillage, balançoire, récompense.</t>
  </si>
  <si>
    <t>Lire à haute voix un texte comprenant des mots connus et inconnus.</t>
  </si>
  <si>
    <t>Lire un texte à voix haute (5 lignes)/ Code 1: mots identifiés et oralisés.</t>
  </si>
  <si>
    <t>Lire un texte à voix haute (5 lignes)/ Code 1 : lecture fluide, ponctuation bien respectée.</t>
  </si>
  <si>
    <t>Lire un texte documentaire et manifester sa compréhension</t>
  </si>
  <si>
    <t>Lire un texte narratif et manifester sa compréhension identifier les personnages, les événements et les circonstances</t>
  </si>
  <si>
    <t>Ecrire</t>
  </si>
  <si>
    <t>Concevoir et écrire de manière autonome une phrase simple cohérente, un texte de 5 à 10 lignes</t>
  </si>
  <si>
    <t>Ecrire une phrase correcte.</t>
  </si>
  <si>
    <t>Copier sans erreur un texte de cinq à dix lignes en soignant la présentation.</t>
  </si>
  <si>
    <t>Copie d'un extrait de poème.</t>
  </si>
  <si>
    <t>Vocabulaire</t>
  </si>
  <si>
    <t>Donner des synonymes.</t>
  </si>
  <si>
    <t>Trouver de synonyme du mot « rapidement» parmi 4 propositions ( bizarrement, dehors, lentement, vite).</t>
  </si>
  <si>
    <t>Ranger des mots dans l'ordre alphabétique</t>
  </si>
  <si>
    <t>Ranger et écrire une liste de quatre mots par ordre alphabétique (tortue, serpent, panda, zèbre).</t>
  </si>
  <si>
    <t>Trouver un mot de sens opposé.</t>
  </si>
  <si>
    <t>Trouver le contraire d'un mot parmi quatre autres proposés ( gentillesse/ méchanceté – générosité – bonheur – amabilité)</t>
  </si>
  <si>
    <t>Orthographe</t>
  </si>
  <si>
    <t>Respecter les accords en genre et en nombre dans le groupe nominal.</t>
  </si>
  <si>
    <t>Respecter les correspondances entre lettres et sons.</t>
  </si>
  <si>
    <t>OR0112 : 2 noms sur 2 (lutins, branches) portent la marque du pluriel.</t>
  </si>
  <si>
    <t>OR0113 : 2 adjectifs sur 2 (petits, grandes) portent l’accord de l’adjectif au sein du groupe nominal.</t>
  </si>
  <si>
    <t>Respecter l'accord entre le sujet et le verbe.</t>
  </si>
  <si>
    <t>OR0201</t>
  </si>
  <si>
    <t>EXERCICE</t>
  </si>
  <si>
    <t>COTATION</t>
  </si>
  <si>
    <t>Le loup Lecture silencieuse+ questions</t>
  </si>
  <si>
    <t xml:space="preserve"> « Histoires comme ça » de Rudyard Kipling Lecture silencieuse+ questions </t>
  </si>
  <si>
    <t>LECTURE  : bilan en % des bonnes réponses de exercice 1 à 4</t>
  </si>
  <si>
    <t>EC0205 </t>
  </si>
  <si>
    <t>respect de l’orthographe et des majuscules.</t>
  </si>
  <si>
    <t>enchaînement des éléments de l’histoire, organisation des idées</t>
  </si>
  <si>
    <t xml:space="preserve"> personnages de l’histoire initiale repris ; action imaginée compatible avec le début du récit et l’histoire racontée a une fin.</t>
  </si>
  <si>
    <t>au moins 5 lignes syntaxiquement correctes.</t>
  </si>
  <si>
    <t>Ecriture  : bilan en % des bonnes réponses de exercice 5 à 7</t>
  </si>
  <si>
    <t>Vocabulaire  : bilan en % des bonnes réponses de exercice 8 à 10</t>
  </si>
  <si>
    <t>Conjuguer le verbe entre parenthèse au présent de l'indicatif </t>
  </si>
  <si>
    <t>Conjuguer le verbe entre parenthèse au futur simple de l'indicatif </t>
  </si>
  <si>
    <t>Conjuguer le verbe entre parenthèse à l'imparfait de l'indicatif </t>
  </si>
  <si>
    <t>Orthographe lexicale et grammaticale : bilan en % des bonnes réponses de exercice 11 à 12</t>
  </si>
  <si>
    <t>Elève :</t>
  </si>
  <si>
    <t>LECTURE  : Nombre de réponses par cotation des bonnes réponses de exercice 1 à 4</t>
  </si>
  <si>
    <t>Ecriture  : Nombre de réponses par cotation des bonnes réponses de exercice 5 à 7</t>
  </si>
  <si>
    <t>Vocabulaire  : Nombre de réponses par cotation des bonnes réponses de exercice 8 à 10</t>
  </si>
  <si>
    <t>Orthographe lexicale et grammaticale : Nombre de réponses par cotation des bonnes réponses de exercice 11 à 12</t>
  </si>
  <si>
    <t>Libellé de l'école :</t>
  </si>
  <si>
    <t>Pourcentage réussite globale</t>
  </si>
  <si>
    <t>1 ou 9 ou 0</t>
  </si>
  <si>
    <t>Résultat 1</t>
  </si>
  <si>
    <t>Résultat 9</t>
  </si>
  <si>
    <t>Résultat 0</t>
  </si>
  <si>
    <t>Ecriture</t>
  </si>
  <si>
    <t>Orthographe lexicale et grammaticale</t>
  </si>
  <si>
    <t>Les cases bleues sont à compléter avec 1 , 9 ou 0. La synthèse est automatique. Merci d'imprimer toute cette page et de la joindre au dossier.</t>
  </si>
  <si>
    <t>Numeration</t>
  </si>
  <si>
    <t>Écrire les nombres entiers naturels inférieurs à 1000</t>
  </si>
  <si>
    <t>NO0101</t>
  </si>
  <si>
    <t>Ecriture littérale de 5 nombres : 143-372-88-500-816</t>
  </si>
  <si>
    <t>Écrire les nombres entiers naturels inférieurs à 1001</t>
  </si>
  <si>
    <t>NO0106</t>
  </si>
  <si>
    <t>Ecriture chiffrée de 6 nombres dictés : 498-276-97-609-982-864</t>
  </si>
  <si>
    <t xml:space="preserve">Encadrer les nombres entiers naturels inférieurs à 1000 - relations internes aux nombres. </t>
  </si>
  <si>
    <t>NO0501</t>
  </si>
  <si>
    <t>Encadrer un nombre entre deux dizaines consécutives : 133/ 251 /874 /609</t>
  </si>
  <si>
    <t>NO0604</t>
  </si>
  <si>
    <t>Placer 6 nombres sur une droite : 30- 66- 107- 155 – 192</t>
  </si>
  <si>
    <t xml:space="preserve">Compléter des suites numériques de 10 en 10, de 100 en 100. </t>
  </si>
  <si>
    <t>NO0808</t>
  </si>
  <si>
    <t>Suite à compléter 43 – 53 – 63 _? - ? - ? - ? - ?</t>
  </si>
  <si>
    <t>NO0816</t>
  </si>
  <si>
    <t>Suite à compléter 164 – 154 – 144 - ? - ? -?- ? - ?</t>
  </si>
  <si>
    <t>Connaître les doubles de nombres d'usage courant.</t>
  </si>
  <si>
    <t>NO0907</t>
  </si>
  <si>
    <t>Relier un nombre à son double</t>
  </si>
  <si>
    <t>Connaître la moitié de nombres d'usage courant.</t>
  </si>
  <si>
    <t>NO0910</t>
  </si>
  <si>
    <t>Ecrire la moitié de 10- 40- 800 – 50 – 200 - 16</t>
  </si>
  <si>
    <t>Résoudre des problèmes de dénombrement</t>
  </si>
  <si>
    <t>NO1105</t>
  </si>
  <si>
    <t>Dénombrer une collection de points et en donner le nombre.</t>
  </si>
  <si>
    <t>NO1107</t>
  </si>
  <si>
    <t>Utiliser une procédure experte ( multiplication, groupement par 10)</t>
  </si>
  <si>
    <t>Numération  : Nombre de réponses par cotation des bonnes réponses de exercice 1 à 9</t>
  </si>
  <si>
    <t>Numération  : bilan en % des bonnes réponses de exercice 1 à 9</t>
  </si>
  <si>
    <t>Calcul</t>
  </si>
  <si>
    <t>Produire et reconnaître les décompositions additives des nombres inférieurs à 20.</t>
  </si>
  <si>
    <t>CA0203</t>
  </si>
  <si>
    <t>Adddition réitérée / Compléter :2 + 2 + 2 + 2 + 2 = .... / ..... = 5 + 5 + 5 + 5</t>
  </si>
  <si>
    <t>CA0205</t>
  </si>
  <si>
    <t xml:space="preserve">Complement des nombres inférieurs à 10 / Compléter : 9= 5+ …. / …...+4= 10 </t>
  </si>
  <si>
    <t>CA0206</t>
  </si>
  <si>
    <t>Connaissance des tables d’addition / compléter : 8+9 = … / ...+7=13 / 4+ ...=14</t>
  </si>
  <si>
    <t xml:space="preserve">Connaître et utiliser les techniques opératoires de l'addition. </t>
  </si>
  <si>
    <t>CA0401</t>
  </si>
  <si>
    <t>Poser et effectuer 248 + 121 =</t>
  </si>
  <si>
    <t>CA0405</t>
  </si>
  <si>
    <t xml:space="preserve">Poser et effectuer 54 + 62+18 = </t>
  </si>
  <si>
    <t>Utiliser les fonctions de base de la calculatrice.</t>
  </si>
  <si>
    <t>CA1507</t>
  </si>
  <si>
    <t xml:space="preserve">Utiliser la calculatrice pour trouver le résultat des opérations et compléter l'égalité : 562+248+124= </t>
  </si>
  <si>
    <t>Connaître et utiliser les techniques opératoires de la soustraction.</t>
  </si>
  <si>
    <t>CA0514</t>
  </si>
  <si>
    <t>Poser et effectuer : 983 – 67 =     ( avec retenue)</t>
  </si>
  <si>
    <t>CA0802</t>
  </si>
  <si>
    <t>Pose et effectue : 802 - 86 =  (avec retenue.)</t>
  </si>
  <si>
    <t>Connaître et utiliser les techniques opératoires de la multiplication.</t>
  </si>
  <si>
    <t>CA0609</t>
  </si>
  <si>
    <t>Poser et effectuer : 232 X 3 =</t>
  </si>
  <si>
    <t>CA0610</t>
  </si>
  <si>
    <t>Poser et effectuer : 345 x 25 =</t>
  </si>
  <si>
    <t>Diviser par 2, par 5 des nombres inférieurs à 100.</t>
  </si>
  <si>
    <t>CA1107</t>
  </si>
  <si>
    <t>Trouve le résultat de l'opération : 72 : 2 =</t>
  </si>
  <si>
    <t>CA1124</t>
  </si>
  <si>
    <t xml:space="preserve">Trouve le résultat de l'opération : 80 : 5 = </t>
  </si>
  <si>
    <t>Approcher la division de deux nombres entiers à partir d’un problème de partage.</t>
  </si>
  <si>
    <t>CA1002</t>
  </si>
  <si>
    <t>Exercice identique à celui de la fiche N0701</t>
  </si>
  <si>
    <t>Résoudre des problèmes relevant de l'addition -soustraction</t>
  </si>
  <si>
    <t>CA1306</t>
  </si>
  <si>
    <t>Un boulanger a cuit 370 pains. A midi, il en reste 55. Combien de pains a-t-il vendus ?</t>
  </si>
  <si>
    <t>CA1308</t>
  </si>
  <si>
    <t>Chloé pèse 50 kg, Hamid 80 kg, Matéo 70 kg, Lisa 60 kg, Nathan 55 kg et Yasmine 65 kg.
L’ascenseur ne peut pas transporter plus de 200 kg, Hamid et Matéo sont déjà dans l’ascenseur. Qui peut encore monter dans l’ascenseur ?</t>
  </si>
  <si>
    <t>Ecriture  : Nombre de réponses par cotation des bonnes réponses de l'exercice 10 à 18</t>
  </si>
  <si>
    <t>Ecriture  : bilan en % des bonnes réponses de l' exercice 10 à 18</t>
  </si>
  <si>
    <t>Géométrie</t>
  </si>
  <si>
    <t>Décrire, reproduire, tracer un carré, un rectangle, un triangle, un triangle rectangle.</t>
  </si>
  <si>
    <t>GE0303</t>
  </si>
  <si>
    <t>Reproduire une figure.</t>
  </si>
  <si>
    <t>GE0305</t>
  </si>
  <si>
    <t xml:space="preserve">Réaliser une construction décrite. </t>
  </si>
  <si>
    <t xml:space="preserve">Utiliser des instruments et des techniques pour réaliser des tracés, reproduire des figures géométriques simples : règle, équerre. </t>
  </si>
  <si>
    <t>GE0703</t>
  </si>
  <si>
    <t>À l'aide des instruments, tracer un rectangle de 6 cm de longueur et de 3 cm de largeur.</t>
  </si>
  <si>
    <t>Géometrie  : Nombre de réponses par cotation des bonnes réponses de exercice 19 à 21</t>
  </si>
  <si>
    <t>Géométrie  : bilan en % des bonnes réponses de exercice 19 à 21</t>
  </si>
  <si>
    <t>Grandeurs et mesures</t>
  </si>
  <si>
    <t>Connaître la relation entre heures et minutes, m et cm, km et m, kg et g, euro et centimes d'euro.</t>
  </si>
  <si>
    <t>GM0106</t>
  </si>
  <si>
    <t>Conversions sur les grandeurs </t>
  </si>
  <si>
    <t>Connaître les unités de mesure de longueur, durée et masse.</t>
  </si>
  <si>
    <t>GM0201</t>
  </si>
  <si>
    <t>La leçon de mathématiques dure 45......</t>
  </si>
  <si>
    <t>GM0202</t>
  </si>
  <si>
    <t>La tablette de chocolat pèse 200.....</t>
  </si>
  <si>
    <t>GM0203</t>
  </si>
  <si>
    <t>Une règle d'écolier peut mesurer 30.....</t>
  </si>
  <si>
    <t>GM0204</t>
  </si>
  <si>
    <t>Le trajet en avion de Paris à New-York dure 7......</t>
  </si>
  <si>
    <t>GM0205</t>
  </si>
  <si>
    <t>Un tigre adulte pèse 190 ...</t>
  </si>
  <si>
    <t>Grandeurs et Mesures : Nombre de réponses par cotation des bonnes réponses de l'exercice 22 à 23</t>
  </si>
  <si>
    <t>Grandeurs et Mesures : bilan en % des bonnes réponses de l' exercice 22 à 23</t>
  </si>
  <si>
    <t>Organisation et gestion de données</t>
  </si>
  <si>
    <t>Utiliser, lire ou compléter un tableau ou graphique.</t>
  </si>
  <si>
    <t>OG0103</t>
  </si>
  <si>
    <t>Le graphique indique le nombre de jours de pluie par mois. Par exemple, il y a eu 10 jours de pluie au mois de décembre.</t>
  </si>
  <si>
    <t>OG0104</t>
  </si>
  <si>
    <t>Combien y a-t-il eu de jours de pluie au mois d’août ? ( 12 j).</t>
  </si>
  <si>
    <t>OG0105</t>
  </si>
  <si>
    <t>Quel est le mois le moins pluvieux ?</t>
  </si>
  <si>
    <t>OG0106</t>
  </si>
  <si>
    <t>Quel est le mois où il y a eu 4 jours de pluie ? </t>
  </si>
  <si>
    <t>OG0113</t>
  </si>
  <si>
    <t>OG0113 : Combien de cahiers la directrice doit-elle commander pour toute l'école ?</t>
  </si>
  <si>
    <t>OG0114</t>
  </si>
  <si>
    <t>OG0114 : Combien de manuels la directrice doit-elle commander pour la classe de CE1 ?</t>
  </si>
  <si>
    <t>OG0115</t>
  </si>
  <si>
    <t>OG0115 : Combien de cahiers la directrice doit-elle commander pour l'ensemble des élèves de l'école ?</t>
  </si>
  <si>
    <t>Organisation et gestion de données : Nombre de réponses par cotation des bonnes réponses de l'exercice 24 à 25</t>
  </si>
  <si>
    <t>Organisation et gestion de données : bilan en % des bonnes réponses de l' exercice 24 à 25</t>
  </si>
  <si>
    <t>Numération</t>
  </si>
  <si>
    <t>Calcul et problèmes</t>
  </si>
  <si>
    <t>Organisation et 
Gestion de données</t>
  </si>
  <si>
    <t xml:space="preserve">                    Prénom Nom   née le xx/xx/xxxx</t>
  </si>
  <si>
    <t>Nom de l'école</t>
  </si>
  <si>
    <t>Nom Prénom</t>
  </si>
  <si>
    <t>Née le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</si>
</sst>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2"/>
      <color rgb="FFFF0000"/>
      <name val="Calibri"/>
      <family val="2"/>
      <scheme val="minor"/>
    </font>
    <font>
      <b/>
      <sz val="11"/>
      <color rgb="FFFF0000"/>
      <name val="Calibri"/>
      <family val="2"/>
      <scheme val="minor"/>
    </font>
    <font>
      <b/>
      <sz val="11"/>
      <color rgb="FF00B050"/>
      <name val="Calibri"/>
      <family val="2"/>
      <scheme val="minor"/>
    </font>
    <font>
      <sz val="16"/>
      <color theme="1"/>
      <name val="Calibri"/>
      <family val="2"/>
      <scheme val="minor"/>
    </font>
    <font>
      <sz val="20"/>
      <color theme="1"/>
      <name val="Calibri"/>
      <family val="2"/>
      <scheme val="minor"/>
    </font>
    <font>
      <b/>
      <sz val="9"/>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64">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horizontal="left" vertical="center" wrapText="1"/>
    </xf>
    <xf numFmtId="0" fontId="0" fillId="0" borderId="0" xfId="0" applyAlignment="1">
      <alignment horizontal="center" vertical="center"/>
    </xf>
    <xf numFmtId="0" fontId="3" fillId="0" borderId="0" xfId="0" applyFont="1" applyAlignment="1">
      <alignment horizontal="center" vertical="center"/>
    </xf>
    <xf numFmtId="0" fontId="2"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2" borderId="1" xfId="0" applyFill="1" applyBorder="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0" fillId="2" borderId="5" xfId="0" applyFill="1" applyBorder="1" applyAlignment="1">
      <alignment vertical="center" wrapText="1"/>
    </xf>
    <xf numFmtId="0" fontId="0" fillId="0" borderId="6" xfId="0"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9" xfId="0" applyFill="1" applyBorder="1" applyAlignment="1">
      <alignment horizontal="left" vertical="center" wrapText="1"/>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2" xfId="0" applyFill="1" applyBorder="1" applyAlignment="1">
      <alignment horizontal="center" vertical="center"/>
    </xf>
    <xf numFmtId="0" fontId="0" fillId="5" borderId="2" xfId="0" applyFill="1" applyBorder="1" applyAlignment="1">
      <alignment horizontal="left" vertical="center" wrapText="1"/>
    </xf>
    <xf numFmtId="0" fontId="0" fillId="5" borderId="12" xfId="0" applyFill="1" applyBorder="1" applyAlignment="1">
      <alignment horizontal="center" vertical="center"/>
    </xf>
    <xf numFmtId="0" fontId="0" fillId="6" borderId="5" xfId="0" applyFill="1" applyBorder="1" applyAlignment="1">
      <alignment vertical="center" wrapText="1"/>
    </xf>
    <xf numFmtId="0" fontId="0" fillId="6" borderId="1" xfId="0" applyFill="1" applyBorder="1" applyAlignment="1">
      <alignment vertical="center" wrapText="1"/>
    </xf>
    <xf numFmtId="0" fontId="4" fillId="0" borderId="3" xfId="0" applyFont="1" applyBorder="1" applyAlignment="1">
      <alignment horizontal="center" vertical="center"/>
    </xf>
    <xf numFmtId="0" fontId="0" fillId="5" borderId="1" xfId="0" applyFill="1" applyBorder="1" applyAlignment="1">
      <alignment horizontal="center" vertical="center"/>
    </xf>
    <xf numFmtId="0" fontId="2" fillId="0" borderId="13" xfId="0" applyFont="1" applyBorder="1" applyAlignment="1">
      <alignment wrapText="1"/>
    </xf>
    <xf numFmtId="0" fontId="2" fillId="0" borderId="14" xfId="0" applyFont="1" applyBorder="1" applyAlignment="1">
      <alignment horizontal="center" vertical="center"/>
    </xf>
    <xf numFmtId="0" fontId="0" fillId="7" borderId="1" xfId="0" applyFill="1" applyBorder="1" applyAlignment="1">
      <alignment horizontal="center" vertical="center"/>
    </xf>
    <xf numFmtId="0" fontId="6" fillId="8" borderId="0" xfId="0" applyFont="1" applyFill="1" applyAlignment="1">
      <alignment horizontal="center" vertical="center"/>
    </xf>
    <xf numFmtId="0" fontId="5" fillId="8" borderId="0" xfId="0" applyFont="1" applyFill="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7" fillId="0" borderId="4" xfId="0" applyFont="1" applyBorder="1" applyAlignment="1">
      <alignment vertical="center" wrapText="1"/>
    </xf>
    <xf numFmtId="0" fontId="2"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 fillId="0" borderId="1" xfId="0" applyFont="1" applyBorder="1" applyAlignment="1">
      <alignment horizontal="left" vertical="center" wrapText="1"/>
    </xf>
    <xf numFmtId="0" fontId="0" fillId="5" borderId="1" xfId="0" applyFill="1" applyBorder="1" applyAlignment="1">
      <alignment horizontal="left"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2" fillId="0" borderId="0" xfId="0" applyFont="1" applyAlignment="1">
      <alignment wrapText="1"/>
    </xf>
    <xf numFmtId="0" fontId="2" fillId="0" borderId="0" xfId="0" applyFont="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Synthèse!$B$1</c:f>
              <c:strCache>
                <c:ptCount val="1"/>
                <c:pt idx="0">
                  <c:v>Résultat 1</c:v>
                </c:pt>
              </c:strCache>
            </c:strRef>
          </c:tx>
          <c:spPr>
            <a:solidFill>
              <a:srgbClr val="00CC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Synthèse!$A$2:$A$5</c:f>
              <c:strCache>
                <c:ptCount val="4"/>
                <c:pt idx="0">
                  <c:v>Lecture</c:v>
                </c:pt>
                <c:pt idx="1">
                  <c:v>Ecriture</c:v>
                </c:pt>
                <c:pt idx="2">
                  <c:v>Vocabulaire</c:v>
                </c:pt>
                <c:pt idx="3">
                  <c:v>Orthographe lexicale et grammaticale</c:v>
                </c:pt>
              </c:strCache>
            </c:strRef>
          </c:cat>
          <c:val>
            <c:numRef>
              <c:f>Synthèse!$B$2:$B$5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388A-4B17-AA44-BF3226233050}"/>
            </c:ext>
          </c:extLst>
        </c:ser>
        <c:ser>
          <c:idx val="1"/>
          <c:order val="1"/>
          <c:tx>
            <c:strRef>
              <c:f>Synthèse!$C$1</c:f>
              <c:strCache>
                <c:ptCount val="1"/>
                <c:pt idx="0">
                  <c:v>Résultat 9</c:v>
                </c:pt>
              </c:strCache>
            </c:strRef>
          </c:tx>
          <c:spPr>
            <a:solidFill>
              <a:srgbClr val="FFBF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Synthèse!$A$2:$A$5</c:f>
              <c:strCache>
                <c:ptCount val="4"/>
                <c:pt idx="0">
                  <c:v>Lecture</c:v>
                </c:pt>
                <c:pt idx="1">
                  <c:v>Ecriture</c:v>
                </c:pt>
                <c:pt idx="2">
                  <c:v>Vocabulaire</c:v>
                </c:pt>
                <c:pt idx="3">
                  <c:v>Orthographe lexicale et grammaticale</c:v>
                </c:pt>
              </c:strCache>
            </c:strRef>
          </c:cat>
          <c:val>
            <c:numRef>
              <c:f>Synthèse!$C$2:$C$5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388A-4B17-AA44-BF3226233050}"/>
            </c:ext>
          </c:extLst>
        </c:ser>
        <c:ser>
          <c:idx val="2"/>
          <c:order val="2"/>
          <c:tx>
            <c:strRef>
              <c:f>Synthèse!$D$1</c:f>
              <c:strCache>
                <c:ptCount val="1"/>
                <c:pt idx="0">
                  <c:v>Résultat 0</c:v>
                </c:pt>
              </c:strCache>
            </c:strRef>
          </c:tx>
          <c:spPr>
            <a:solidFill>
              <a:srgbClr val="FF00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Synthèse!$A$2:$A$5</c:f>
              <c:strCache>
                <c:ptCount val="4"/>
                <c:pt idx="0">
                  <c:v>Lecture</c:v>
                </c:pt>
                <c:pt idx="1">
                  <c:v>Ecriture</c:v>
                </c:pt>
                <c:pt idx="2">
                  <c:v>Vocabulaire</c:v>
                </c:pt>
                <c:pt idx="3">
                  <c:v>Orthographe lexicale et grammaticale</c:v>
                </c:pt>
              </c:strCache>
            </c:strRef>
          </c:cat>
          <c:val>
            <c:numRef>
              <c:f>Synthèse!$D$2:$D$5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2-388A-4B17-AA44-BF3226233050}"/>
            </c:ext>
          </c:extLst>
        </c:ser>
        <c:dLbls>
          <c:showLegendKey val="0"/>
          <c:showVal val="0"/>
          <c:showCatName val="0"/>
          <c:showSerName val="0"/>
          <c:showPercent val="0"/>
          <c:showBubbleSize val="0"/>
        </c:dLbls>
        <c:gapWidth val="100"/>
        <c:overlap val="100"/>
        <c:axId val="-2121070584"/>
        <c:axId val="-2115127480"/>
      </c:barChart>
      <c:catAx>
        <c:axId val="-2121070584"/>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fr-FR"/>
          </a:p>
        </c:txPr>
        <c:crossAx val="-2115127480"/>
        <c:crosses val="autoZero"/>
        <c:auto val="1"/>
        <c:lblAlgn val="ctr"/>
        <c:lblOffset val="100"/>
        <c:noMultiLvlLbl val="1"/>
      </c:catAx>
      <c:valAx>
        <c:axId val="-2115127480"/>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fr-FR"/>
          </a:p>
        </c:txPr>
        <c:crossAx val="-2121070584"/>
        <c:crosses val="autoZero"/>
        <c:crossBetween val="between"/>
      </c:valAx>
      <c:spPr>
        <a:noFill/>
        <a:ln>
          <a:solidFill>
            <a:srgbClr val="B3B3B3"/>
          </a:solidFill>
        </a:ln>
      </c:spPr>
    </c:plotArea>
    <c:legend>
      <c:legendPos val="r"/>
      <c:overlay val="0"/>
      <c:spPr>
        <a:noFill/>
        <a:ln>
          <a:noFill/>
        </a:ln>
      </c:spPr>
      <c:txPr>
        <a:bodyPr/>
        <a:lstStyle/>
        <a:p>
          <a:pPr>
            <a:defRPr sz="1000" b="0" strike="noStrike" spc="-1">
              <a:latin typeface="Arial"/>
            </a:defRPr>
          </a:pPr>
          <a:endParaRPr lang="fr-FR"/>
        </a:p>
      </c:txPr>
    </c:legend>
    <c:plotVisOnly val="1"/>
    <c:dispBlanksAs val="gap"/>
    <c:showDLblsOverMax val="1"/>
  </c:chart>
  <c:spPr>
    <a:solidFill>
      <a:srgbClr val="FFFFFF"/>
    </a:solid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spPr>
            <a:solidFill>
              <a:srgbClr val="00CC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val>
            <c:numRef>
              <c:f>'Synthèse (2)'!$B$2:$B$6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CE9-4A46-9075-6B45907CFFAE}"/>
            </c:ext>
          </c:extLst>
        </c:ser>
        <c:ser>
          <c:idx val="1"/>
          <c:order val="1"/>
          <c:spPr>
            <a:solidFill>
              <a:srgbClr val="FFBF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val>
            <c:numRef>
              <c:f>'Synthèse (2)'!$C$2:$C$6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CE9-4A46-9075-6B45907CFFAE}"/>
            </c:ext>
          </c:extLst>
        </c:ser>
        <c:ser>
          <c:idx val="2"/>
          <c:order val="2"/>
          <c:spPr>
            <a:solidFill>
              <a:srgbClr val="FF0000"/>
            </a:solidFill>
            <a:ln>
              <a:noFill/>
            </a:ln>
          </c:spPr>
          <c:invertIfNegative val="0"/>
          <c:dLbls>
            <c:spPr>
              <a:noFill/>
              <a:ln>
                <a:noFill/>
              </a:ln>
              <a:effectLst/>
            </c:spPr>
            <c:txPr>
              <a:bodyPr/>
              <a:lstStyle/>
              <a:p>
                <a:pPr>
                  <a:defRPr sz="1000" b="0" strike="noStrike" spc="-1">
                    <a:latin typeface="Arial"/>
                  </a:defRPr>
                </a:pPr>
                <a:endParaRPr lang="fr-FR"/>
              </a:p>
            </c:txP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val>
            <c:numRef>
              <c:f>'Synthèse (2)'!$D$2:$D$6</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2-2CE9-4A46-9075-6B45907CFFAE}"/>
            </c:ext>
          </c:extLst>
        </c:ser>
        <c:dLbls>
          <c:showLegendKey val="0"/>
          <c:showVal val="0"/>
          <c:showCatName val="0"/>
          <c:showSerName val="0"/>
          <c:showPercent val="0"/>
          <c:showBubbleSize val="0"/>
        </c:dLbls>
        <c:gapWidth val="100"/>
        <c:overlap val="100"/>
        <c:axId val="-2120419224"/>
        <c:axId val="-2115394456"/>
      </c:barChart>
      <c:catAx>
        <c:axId val="-2120419224"/>
        <c:scaling>
          <c:orientation val="minMax"/>
        </c:scaling>
        <c:delete val="0"/>
        <c:axPos val="b"/>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fr-FR"/>
          </a:p>
        </c:txPr>
        <c:crossAx val="-2115394456"/>
        <c:crosses val="autoZero"/>
        <c:auto val="1"/>
        <c:lblAlgn val="ctr"/>
        <c:lblOffset val="100"/>
        <c:noMultiLvlLbl val="1"/>
      </c:catAx>
      <c:valAx>
        <c:axId val="-2115394456"/>
        <c:scaling>
          <c:orientation val="minMax"/>
        </c:scaling>
        <c:delete val="0"/>
        <c:axPos val="l"/>
        <c:majorGridlines>
          <c:spPr>
            <a:ln>
              <a:solidFill>
                <a:srgbClr val="B3B3B3"/>
              </a:solidFill>
            </a:ln>
          </c:spPr>
        </c:majorGridlines>
        <c:numFmt formatCode="General" sourceLinked="1"/>
        <c:majorTickMark val="out"/>
        <c:minorTickMark val="none"/>
        <c:tickLblPos val="nextTo"/>
        <c:spPr>
          <a:ln>
            <a:solidFill>
              <a:srgbClr val="B3B3B3"/>
            </a:solidFill>
          </a:ln>
        </c:spPr>
        <c:txPr>
          <a:bodyPr/>
          <a:lstStyle/>
          <a:p>
            <a:pPr>
              <a:defRPr sz="1000" b="0" strike="noStrike" spc="-1">
                <a:latin typeface="Arial"/>
              </a:defRPr>
            </a:pPr>
            <a:endParaRPr lang="fr-FR"/>
          </a:p>
        </c:txPr>
        <c:crossAx val="-2120419224"/>
        <c:crosses val="autoZero"/>
        <c:crossBetween val="between"/>
      </c:valAx>
      <c:spPr>
        <a:noFill/>
        <a:ln>
          <a:solidFill>
            <a:srgbClr val="B3B3B3"/>
          </a:solidFill>
        </a:ln>
      </c:spPr>
    </c:plotArea>
    <c:legend>
      <c:legendPos val="r"/>
      <c:overlay val="0"/>
      <c:spPr>
        <a:noFill/>
        <a:ln>
          <a:noFill/>
        </a:ln>
      </c:spPr>
      <c:txPr>
        <a:bodyPr/>
        <a:lstStyle/>
        <a:p>
          <a:pPr>
            <a:defRPr sz="1000" b="0" strike="noStrike" spc="-1">
              <a:latin typeface="Arial"/>
            </a:defRPr>
          </a:pPr>
          <a:endParaRPr lang="fr-FR"/>
        </a:p>
      </c:txPr>
    </c:legend>
    <c:plotVisOnly val="1"/>
    <c:dispBlanksAs val="gap"/>
    <c:showDLblsOverMax val="1"/>
  </c:chart>
  <c:spPr>
    <a:solidFill>
      <a:srgbClr val="FFFFFF"/>
    </a:solidFill>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0</xdr:rowOff>
    </xdr:from>
    <xdr:to>
      <xdr:col>5</xdr:col>
      <xdr:colOff>95250</xdr:colOff>
      <xdr:row>74</xdr:row>
      <xdr:rowOff>152400</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63</xdr:row>
      <xdr:rowOff>0</xdr:rowOff>
    </xdr:from>
    <xdr:to>
      <xdr:col>5</xdr:col>
      <xdr:colOff>762000</xdr:colOff>
      <xdr:row>81</xdr:row>
      <xdr:rowOff>152400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pageSetUpPr fitToPage="1"/>
  </sheetPr>
  <dimension ref="A2:J51"/>
  <sheetViews>
    <sheetView zoomScaleNormal="100" zoomScalePageLayoutView="150" workbookViewId="0">
      <selection activeCell="I51" sqref="I51"/>
    </sheetView>
  </sheetViews>
  <sheetFormatPr baseColWidth="10" defaultRowHeight="15" x14ac:dyDescent="0.25"/>
  <cols>
    <col min="1" max="1" width="10.85546875" style="2"/>
    <col min="2" max="2" width="15.85546875" bestFit="1" customWidth="1"/>
    <col min="3" max="3" width="45.28515625" customWidth="1"/>
    <col min="5" max="5" width="28.28515625" style="1" customWidth="1"/>
    <col min="6" max="6" width="12" style="4" customWidth="1"/>
    <col min="7" max="7" width="9" style="4" bestFit="1" customWidth="1"/>
    <col min="8" max="8" width="6" style="4" bestFit="1" customWidth="1"/>
  </cols>
  <sheetData>
    <row r="2" spans="1:10" ht="31.5" x14ac:dyDescent="0.25">
      <c r="A2" s="28" t="s">
        <v>80</v>
      </c>
      <c r="B2" s="51" t="s">
        <v>214</v>
      </c>
      <c r="C2" s="52"/>
      <c r="D2" s="7" t="s">
        <v>85</v>
      </c>
      <c r="E2" s="48" t="s">
        <v>215</v>
      </c>
      <c r="F2" s="49"/>
      <c r="G2" s="50"/>
      <c r="H2" s="5"/>
    </row>
    <row r="3" spans="1:10" ht="67.5" customHeight="1" x14ac:dyDescent="0.25">
      <c r="A3" s="60" t="s">
        <v>93</v>
      </c>
      <c r="B3" s="60"/>
      <c r="C3" s="60"/>
      <c r="D3" s="60"/>
      <c r="E3" s="60"/>
      <c r="F3" s="60"/>
      <c r="G3" s="60"/>
    </row>
    <row r="4" spans="1:10" x14ac:dyDescent="0.25">
      <c r="A4" s="56" t="s">
        <v>64</v>
      </c>
      <c r="B4" s="56" t="s">
        <v>33</v>
      </c>
      <c r="C4" s="56" t="s">
        <v>34</v>
      </c>
      <c r="D4" s="56" t="s">
        <v>35</v>
      </c>
      <c r="E4" s="58" t="s">
        <v>36</v>
      </c>
      <c r="F4" s="53" t="s">
        <v>65</v>
      </c>
      <c r="G4" s="54"/>
      <c r="H4" s="55"/>
    </row>
    <row r="5" spans="1:10" x14ac:dyDescent="0.25">
      <c r="A5" s="57"/>
      <c r="B5" s="57"/>
      <c r="C5" s="57"/>
      <c r="D5" s="57"/>
      <c r="E5" s="59"/>
      <c r="F5" s="6" t="s">
        <v>87</v>
      </c>
      <c r="G5" s="6"/>
      <c r="H5" s="6"/>
    </row>
    <row r="6" spans="1:10" ht="60" x14ac:dyDescent="0.25">
      <c r="A6" s="8">
        <v>1</v>
      </c>
      <c r="B6" s="8" t="s">
        <v>37</v>
      </c>
      <c r="C6" s="3" t="s">
        <v>38</v>
      </c>
      <c r="D6" s="8" t="s">
        <v>0</v>
      </c>
      <c r="E6" s="9" t="s">
        <v>39</v>
      </c>
      <c r="F6" s="32">
        <v>0</v>
      </c>
      <c r="G6" s="29"/>
      <c r="H6" s="29"/>
      <c r="J6" s="2"/>
    </row>
    <row r="7" spans="1:10" ht="45" x14ac:dyDescent="0.25">
      <c r="A7" s="8">
        <v>2</v>
      </c>
      <c r="B7" s="8" t="s">
        <v>37</v>
      </c>
      <c r="C7" s="3" t="s">
        <v>40</v>
      </c>
      <c r="D7" s="8" t="s">
        <v>1</v>
      </c>
      <c r="E7" s="9" t="s">
        <v>41</v>
      </c>
      <c r="F7" s="32">
        <v>0</v>
      </c>
      <c r="G7" s="29"/>
      <c r="H7" s="29"/>
      <c r="J7" s="2"/>
    </row>
    <row r="8" spans="1:10" ht="60" x14ac:dyDescent="0.25">
      <c r="A8" s="8">
        <v>2</v>
      </c>
      <c r="B8" s="8" t="s">
        <v>37</v>
      </c>
      <c r="C8" s="3" t="s">
        <v>40</v>
      </c>
      <c r="D8" s="8" t="s">
        <v>2</v>
      </c>
      <c r="E8" s="9" t="s">
        <v>42</v>
      </c>
      <c r="F8" s="32">
        <v>0</v>
      </c>
      <c r="G8" s="29"/>
      <c r="H8" s="29"/>
      <c r="J8" s="2"/>
    </row>
    <row r="9" spans="1:10" ht="30" x14ac:dyDescent="0.25">
      <c r="A9" s="8">
        <v>3</v>
      </c>
      <c r="B9" s="8" t="s">
        <v>37</v>
      </c>
      <c r="C9" s="3" t="s">
        <v>43</v>
      </c>
      <c r="D9" s="8" t="s">
        <v>3</v>
      </c>
      <c r="E9" s="9" t="s">
        <v>66</v>
      </c>
      <c r="F9" s="32">
        <v>0</v>
      </c>
      <c r="G9" s="29"/>
      <c r="H9" s="29"/>
      <c r="J9" s="2"/>
    </row>
    <row r="10" spans="1:10" ht="30" x14ac:dyDescent="0.25">
      <c r="A10" s="8">
        <v>3</v>
      </c>
      <c r="B10" s="8" t="s">
        <v>37</v>
      </c>
      <c r="C10" s="3" t="s">
        <v>43</v>
      </c>
      <c r="D10" s="8" t="s">
        <v>4</v>
      </c>
      <c r="E10" s="9"/>
      <c r="F10" s="32">
        <v>0</v>
      </c>
      <c r="G10" s="29"/>
      <c r="H10" s="29"/>
    </row>
    <row r="11" spans="1:10" ht="30" x14ac:dyDescent="0.25">
      <c r="A11" s="8">
        <v>3</v>
      </c>
      <c r="B11" s="8" t="s">
        <v>37</v>
      </c>
      <c r="C11" s="3" t="s">
        <v>43</v>
      </c>
      <c r="D11" s="8" t="s">
        <v>5</v>
      </c>
      <c r="E11" s="9"/>
      <c r="F11" s="32">
        <v>0</v>
      </c>
      <c r="G11" s="29"/>
      <c r="H11" s="29"/>
      <c r="J11" s="2"/>
    </row>
    <row r="12" spans="1:10" ht="30" x14ac:dyDescent="0.25">
      <c r="A12" s="8">
        <v>3</v>
      </c>
      <c r="B12" s="8" t="s">
        <v>37</v>
      </c>
      <c r="C12" s="3" t="s">
        <v>43</v>
      </c>
      <c r="D12" s="8" t="s">
        <v>6</v>
      </c>
      <c r="E12" s="9"/>
      <c r="F12" s="32">
        <v>0</v>
      </c>
      <c r="G12" s="29"/>
      <c r="H12" s="29"/>
      <c r="J12" s="2"/>
    </row>
    <row r="13" spans="1:10" ht="30" x14ac:dyDescent="0.25">
      <c r="A13" s="8">
        <v>3</v>
      </c>
      <c r="B13" s="8" t="s">
        <v>37</v>
      </c>
      <c r="C13" s="3" t="s">
        <v>43</v>
      </c>
      <c r="D13" s="8" t="s">
        <v>7</v>
      </c>
      <c r="E13" s="9"/>
      <c r="F13" s="32">
        <v>0</v>
      </c>
      <c r="G13" s="29"/>
      <c r="H13" s="29"/>
      <c r="J13" s="2"/>
    </row>
    <row r="14" spans="1:10" ht="30" x14ac:dyDescent="0.25">
      <c r="A14" s="8">
        <v>3</v>
      </c>
      <c r="B14" s="8" t="s">
        <v>37</v>
      </c>
      <c r="C14" s="3" t="s">
        <v>43</v>
      </c>
      <c r="D14" s="8" t="s">
        <v>8</v>
      </c>
      <c r="E14" s="9"/>
      <c r="F14" s="32">
        <v>0</v>
      </c>
      <c r="G14" s="29"/>
      <c r="H14" s="29"/>
      <c r="J14" s="2"/>
    </row>
    <row r="15" spans="1:10" ht="30" x14ac:dyDescent="0.25">
      <c r="A15" s="8">
        <v>3</v>
      </c>
      <c r="B15" s="8" t="s">
        <v>37</v>
      </c>
      <c r="C15" s="3" t="s">
        <v>43</v>
      </c>
      <c r="D15" s="8" t="s">
        <v>9</v>
      </c>
      <c r="E15" s="9"/>
      <c r="F15" s="32">
        <v>0</v>
      </c>
      <c r="G15" s="29"/>
      <c r="H15" s="29"/>
    </row>
    <row r="16" spans="1:10" ht="30" x14ac:dyDescent="0.25">
      <c r="A16" s="8">
        <v>3</v>
      </c>
      <c r="B16" s="8" t="s">
        <v>37</v>
      </c>
      <c r="C16" s="3" t="s">
        <v>43</v>
      </c>
      <c r="D16" s="8" t="s">
        <v>10</v>
      </c>
      <c r="E16" s="9"/>
      <c r="F16" s="32">
        <v>0</v>
      </c>
      <c r="G16" s="29"/>
      <c r="H16" s="29"/>
    </row>
    <row r="17" spans="1:8" ht="45" x14ac:dyDescent="0.25">
      <c r="A17" s="8">
        <v>4</v>
      </c>
      <c r="B17" s="8" t="s">
        <v>37</v>
      </c>
      <c r="C17" s="3" t="s">
        <v>44</v>
      </c>
      <c r="D17" s="8" t="s">
        <v>11</v>
      </c>
      <c r="E17" s="9" t="s">
        <v>67</v>
      </c>
      <c r="F17" s="32">
        <v>0</v>
      </c>
      <c r="G17" s="29"/>
      <c r="H17" s="29"/>
    </row>
    <row r="18" spans="1:8" ht="45" x14ac:dyDescent="0.25">
      <c r="A18" s="8">
        <v>4</v>
      </c>
      <c r="B18" s="8" t="s">
        <v>37</v>
      </c>
      <c r="C18" s="3" t="s">
        <v>44</v>
      </c>
      <c r="D18" s="8" t="s">
        <v>12</v>
      </c>
      <c r="E18" s="9"/>
      <c r="F18" s="32">
        <v>0</v>
      </c>
      <c r="G18" s="29"/>
      <c r="H18" s="29"/>
    </row>
    <row r="19" spans="1:8" ht="45" x14ac:dyDescent="0.25">
      <c r="A19" s="8">
        <v>4</v>
      </c>
      <c r="B19" s="8" t="s">
        <v>37</v>
      </c>
      <c r="C19" s="3" t="s">
        <v>44</v>
      </c>
      <c r="D19" s="8" t="s">
        <v>13</v>
      </c>
      <c r="E19" s="9"/>
      <c r="F19" s="32">
        <v>0</v>
      </c>
      <c r="G19" s="29"/>
      <c r="H19" s="29"/>
    </row>
    <row r="20" spans="1:8" ht="45" x14ac:dyDescent="0.25">
      <c r="A20" s="8">
        <v>4</v>
      </c>
      <c r="B20" s="8" t="s">
        <v>37</v>
      </c>
      <c r="C20" s="3" t="s">
        <v>44</v>
      </c>
      <c r="D20" s="8" t="s">
        <v>14</v>
      </c>
      <c r="E20" s="9"/>
      <c r="F20" s="32">
        <v>0</v>
      </c>
      <c r="G20" s="29"/>
      <c r="H20" s="29"/>
    </row>
    <row r="21" spans="1:8" ht="45" x14ac:dyDescent="0.25">
      <c r="A21" s="8">
        <v>4</v>
      </c>
      <c r="B21" s="8" t="s">
        <v>37</v>
      </c>
      <c r="C21" s="3" t="s">
        <v>44</v>
      </c>
      <c r="D21" s="8" t="s">
        <v>15</v>
      </c>
      <c r="E21" s="9"/>
      <c r="F21" s="32">
        <v>0</v>
      </c>
      <c r="G21" s="29"/>
      <c r="H21" s="29"/>
    </row>
    <row r="22" spans="1:8" ht="45" x14ac:dyDescent="0.25">
      <c r="A22" s="8">
        <v>4</v>
      </c>
      <c r="B22" s="8" t="s">
        <v>37</v>
      </c>
      <c r="C22" s="3" t="s">
        <v>44</v>
      </c>
      <c r="D22" s="8" t="s">
        <v>16</v>
      </c>
      <c r="E22" s="9"/>
      <c r="F22" s="32">
        <v>0</v>
      </c>
      <c r="G22" s="29"/>
      <c r="H22" s="29"/>
    </row>
    <row r="23" spans="1:8" ht="45" x14ac:dyDescent="0.25">
      <c r="A23" s="8">
        <v>4</v>
      </c>
      <c r="B23" s="8" t="s">
        <v>37</v>
      </c>
      <c r="C23" s="3" t="s">
        <v>44</v>
      </c>
      <c r="D23" s="8" t="s">
        <v>17</v>
      </c>
      <c r="E23" s="9"/>
      <c r="F23" s="32">
        <v>0</v>
      </c>
      <c r="G23" s="29"/>
      <c r="H23" s="29"/>
    </row>
    <row r="24" spans="1:8" ht="45" x14ac:dyDescent="0.25">
      <c r="A24" s="8">
        <v>4</v>
      </c>
      <c r="B24" s="8" t="s">
        <v>37</v>
      </c>
      <c r="C24" s="3" t="s">
        <v>44</v>
      </c>
      <c r="D24" s="8" t="s">
        <v>18</v>
      </c>
      <c r="E24" s="9"/>
      <c r="F24" s="32">
        <v>0</v>
      </c>
      <c r="G24" s="29"/>
      <c r="H24" s="29"/>
    </row>
    <row r="25" spans="1:8" ht="45" x14ac:dyDescent="0.25">
      <c r="A25" s="14">
        <v>4</v>
      </c>
      <c r="B25" s="14" t="s">
        <v>37</v>
      </c>
      <c r="C25" s="15" t="s">
        <v>44</v>
      </c>
      <c r="D25" s="14" t="s">
        <v>19</v>
      </c>
      <c r="E25" s="9"/>
      <c r="F25" s="32">
        <v>0</v>
      </c>
      <c r="G25" s="29"/>
      <c r="H25" s="29"/>
    </row>
    <row r="26" spans="1:8" ht="60" x14ac:dyDescent="0.25">
      <c r="A26" s="18"/>
      <c r="B26" s="19"/>
      <c r="C26" s="20"/>
      <c r="D26" s="21"/>
      <c r="E26" s="26" t="s">
        <v>81</v>
      </c>
      <c r="F26" s="33">
        <f>COUNTIF(F6:F25,1)</f>
        <v>0</v>
      </c>
      <c r="G26" s="12">
        <f>COUNTIF(F6:F25,9)</f>
        <v>0</v>
      </c>
      <c r="H26" s="12">
        <f>COUNTIF(F6:F25,0)</f>
        <v>20</v>
      </c>
    </row>
    <row r="27" spans="1:8" ht="64.5" customHeight="1" x14ac:dyDescent="0.25">
      <c r="A27" s="22"/>
      <c r="B27" s="23"/>
      <c r="C27" s="24"/>
      <c r="D27" s="25"/>
      <c r="E27" s="13" t="s">
        <v>68</v>
      </c>
      <c r="F27" s="34">
        <f>ROUND((COUNTIF(F6:F25,1)/COUNT(F6:F25))*100,2)</f>
        <v>0</v>
      </c>
      <c r="G27" s="11">
        <f>ROUND((COUNTIF(F6:F25,9)/COUNT(F6:F25))*100,2)</f>
        <v>0</v>
      </c>
      <c r="H27" s="11">
        <f>ROUND((COUNTIF(F6:F25,0)/COUNT(F6:F25))*100,2)</f>
        <v>100</v>
      </c>
    </row>
    <row r="28" spans="1:8" ht="45" x14ac:dyDescent="0.25">
      <c r="A28" s="16">
        <v>5</v>
      </c>
      <c r="B28" s="16" t="s">
        <v>45</v>
      </c>
      <c r="C28" s="17" t="s">
        <v>46</v>
      </c>
      <c r="D28" s="16" t="s">
        <v>20</v>
      </c>
      <c r="E28" s="9" t="s">
        <v>73</v>
      </c>
      <c r="F28" s="32">
        <v>0</v>
      </c>
      <c r="G28" s="29"/>
      <c r="H28" s="29"/>
    </row>
    <row r="29" spans="1:8" ht="75" x14ac:dyDescent="0.25">
      <c r="A29" s="8">
        <v>5</v>
      </c>
      <c r="B29" s="8" t="s">
        <v>45</v>
      </c>
      <c r="C29" s="3" t="s">
        <v>46</v>
      </c>
      <c r="D29" s="8" t="s">
        <v>21</v>
      </c>
      <c r="E29" s="9" t="s">
        <v>72</v>
      </c>
      <c r="F29" s="32">
        <v>0</v>
      </c>
      <c r="G29" s="29"/>
      <c r="H29" s="29"/>
    </row>
    <row r="30" spans="1:8" ht="45" x14ac:dyDescent="0.25">
      <c r="A30" s="8">
        <v>5</v>
      </c>
      <c r="B30" s="8" t="s">
        <v>45</v>
      </c>
      <c r="C30" s="3" t="s">
        <v>46</v>
      </c>
      <c r="D30" s="8" t="s">
        <v>22</v>
      </c>
      <c r="E30" s="9" t="s">
        <v>71</v>
      </c>
      <c r="F30" s="32">
        <v>0</v>
      </c>
      <c r="G30" s="29"/>
      <c r="H30" s="29"/>
    </row>
    <row r="31" spans="1:8" ht="45" x14ac:dyDescent="0.25">
      <c r="A31" s="8">
        <v>6</v>
      </c>
      <c r="B31" s="8" t="s">
        <v>45</v>
      </c>
      <c r="C31" s="3" t="s">
        <v>46</v>
      </c>
      <c r="D31" s="8" t="s">
        <v>23</v>
      </c>
      <c r="E31" s="9" t="s">
        <v>47</v>
      </c>
      <c r="F31" s="32">
        <v>0</v>
      </c>
      <c r="G31" s="29"/>
      <c r="H31" s="29"/>
    </row>
    <row r="32" spans="1:8" ht="30" x14ac:dyDescent="0.25">
      <c r="A32" s="8">
        <v>7</v>
      </c>
      <c r="B32" s="8" t="s">
        <v>45</v>
      </c>
      <c r="C32" s="3" t="s">
        <v>48</v>
      </c>
      <c r="D32" s="8" t="s">
        <v>24</v>
      </c>
      <c r="E32" s="9" t="s">
        <v>49</v>
      </c>
      <c r="F32" s="32">
        <v>0</v>
      </c>
      <c r="G32" s="29"/>
      <c r="H32" s="29"/>
    </row>
    <row r="33" spans="1:8" ht="30" x14ac:dyDescent="0.25">
      <c r="A33" s="8">
        <v>7</v>
      </c>
      <c r="B33" s="8" t="s">
        <v>45</v>
      </c>
      <c r="C33" s="3" t="s">
        <v>48</v>
      </c>
      <c r="D33" s="8" t="s">
        <v>69</v>
      </c>
      <c r="E33" s="9" t="s">
        <v>70</v>
      </c>
      <c r="F33" s="32">
        <v>0</v>
      </c>
      <c r="G33" s="29"/>
      <c r="H33" s="29"/>
    </row>
    <row r="34" spans="1:8" ht="60" x14ac:dyDescent="0.25">
      <c r="A34" s="18"/>
      <c r="B34" s="19"/>
      <c r="C34" s="20"/>
      <c r="D34" s="21"/>
      <c r="E34" s="27" t="s">
        <v>82</v>
      </c>
      <c r="F34" s="12">
        <f>COUNTIF(F28:F33,1)</f>
        <v>0</v>
      </c>
      <c r="G34" s="12">
        <f>COUNTIF(F28:F33,9)</f>
        <v>0</v>
      </c>
      <c r="H34" s="12">
        <f>COUNTIF(F28:F33,0)</f>
        <v>6</v>
      </c>
    </row>
    <row r="35" spans="1:8" ht="45" x14ac:dyDescent="0.25">
      <c r="A35" s="22"/>
      <c r="B35" s="23"/>
      <c r="C35" s="24"/>
      <c r="D35" s="25"/>
      <c r="E35" s="10" t="s">
        <v>74</v>
      </c>
      <c r="F35" s="11">
        <f>ROUND((COUNTIF(F28:F33,1)/COUNT(F28:F33))*100,2)</f>
        <v>0</v>
      </c>
      <c r="G35" s="11">
        <f>ROUND((COUNTIF(F28:F33,9)/COUNT(F28:F33))*100,2)</f>
        <v>0</v>
      </c>
      <c r="H35" s="11">
        <f>ROUND((COUNTIF(F28:F33,0)/COUNT(F28:F33))*100,2)</f>
        <v>100</v>
      </c>
    </row>
    <row r="36" spans="1:8" ht="60" x14ac:dyDescent="0.25">
      <c r="A36" s="8">
        <v>8</v>
      </c>
      <c r="B36" s="8" t="s">
        <v>50</v>
      </c>
      <c r="C36" s="3" t="s">
        <v>51</v>
      </c>
      <c r="D36" s="8" t="s">
        <v>25</v>
      </c>
      <c r="E36" s="9" t="s">
        <v>52</v>
      </c>
      <c r="F36" s="32">
        <v>0</v>
      </c>
      <c r="G36" s="29"/>
      <c r="H36" s="29"/>
    </row>
    <row r="37" spans="1:8" ht="60" x14ac:dyDescent="0.25">
      <c r="A37" s="8">
        <v>9</v>
      </c>
      <c r="B37" s="8" t="s">
        <v>50</v>
      </c>
      <c r="C37" s="3" t="s">
        <v>53</v>
      </c>
      <c r="D37" s="8" t="s">
        <v>26</v>
      </c>
      <c r="E37" s="9" t="s">
        <v>54</v>
      </c>
      <c r="F37" s="32">
        <v>0</v>
      </c>
      <c r="G37" s="29"/>
      <c r="H37" s="29"/>
    </row>
    <row r="38" spans="1:8" ht="75" x14ac:dyDescent="0.25">
      <c r="A38" s="8">
        <v>10</v>
      </c>
      <c r="B38" s="8" t="s">
        <v>50</v>
      </c>
      <c r="C38" s="3" t="s">
        <v>55</v>
      </c>
      <c r="D38" s="8" t="s">
        <v>27</v>
      </c>
      <c r="E38" s="9" t="s">
        <v>56</v>
      </c>
      <c r="F38" s="32">
        <v>0</v>
      </c>
      <c r="G38" s="29"/>
      <c r="H38" s="29"/>
    </row>
    <row r="39" spans="1:8" ht="60" x14ac:dyDescent="0.25">
      <c r="A39" s="18"/>
      <c r="B39" s="19"/>
      <c r="C39" s="20"/>
      <c r="D39" s="21"/>
      <c r="E39" s="27" t="s">
        <v>83</v>
      </c>
      <c r="F39" s="12">
        <f>COUNTIF(F36:F38,1)</f>
        <v>0</v>
      </c>
      <c r="G39" s="12">
        <f>COUNTIF(F36:F38,9)</f>
        <v>0</v>
      </c>
      <c r="H39" s="12">
        <f>COUNTIF(F36:F38,0)</f>
        <v>3</v>
      </c>
    </row>
    <row r="40" spans="1:8" ht="45" x14ac:dyDescent="0.25">
      <c r="A40" s="22"/>
      <c r="B40" s="23"/>
      <c r="C40" s="24"/>
      <c r="D40" s="25"/>
      <c r="E40" s="10" t="s">
        <v>75</v>
      </c>
      <c r="F40" s="11">
        <f>ROUND((COUNTIF(F36:F38,1)/COUNT(F36:F38))*100,2)</f>
        <v>0</v>
      </c>
      <c r="G40" s="11">
        <f>ROUND((COUNTIF(F36:F38,9)/COUNT(F36:F38))*100,2)</f>
        <v>0</v>
      </c>
      <c r="H40" s="11">
        <f>ROUND((COUNTIF(F36:F38,0)/COUNT(F36:F38))*100,2)</f>
        <v>100</v>
      </c>
    </row>
    <row r="41" spans="1:8" ht="45" x14ac:dyDescent="0.25">
      <c r="A41" s="8">
        <v>11</v>
      </c>
      <c r="B41" s="8" t="s">
        <v>57</v>
      </c>
      <c r="C41" s="3" t="s">
        <v>59</v>
      </c>
      <c r="D41" s="8" t="s">
        <v>28</v>
      </c>
      <c r="E41" s="9" t="s">
        <v>59</v>
      </c>
      <c r="F41" s="32">
        <v>0</v>
      </c>
      <c r="G41" s="29"/>
      <c r="H41" s="29"/>
    </row>
    <row r="42" spans="1:8" ht="45" x14ac:dyDescent="0.25">
      <c r="A42" s="8">
        <v>11</v>
      </c>
      <c r="B42" s="8" t="s">
        <v>57</v>
      </c>
      <c r="C42" s="3" t="s">
        <v>58</v>
      </c>
      <c r="D42" s="8" t="s">
        <v>29</v>
      </c>
      <c r="E42" s="9" t="s">
        <v>60</v>
      </c>
      <c r="F42" s="32">
        <v>0</v>
      </c>
      <c r="G42" s="29"/>
      <c r="H42" s="29"/>
    </row>
    <row r="43" spans="1:8" ht="60" x14ac:dyDescent="0.25">
      <c r="A43" s="8">
        <v>11</v>
      </c>
      <c r="B43" s="8" t="s">
        <v>57</v>
      </c>
      <c r="C43" s="3" t="s">
        <v>58</v>
      </c>
      <c r="D43" s="8" t="s">
        <v>30</v>
      </c>
      <c r="E43" s="9" t="s">
        <v>61</v>
      </c>
      <c r="F43" s="32">
        <v>0</v>
      </c>
      <c r="G43" s="29"/>
      <c r="H43" s="29"/>
    </row>
    <row r="44" spans="1:8" ht="45" x14ac:dyDescent="0.25">
      <c r="A44" s="8">
        <v>12</v>
      </c>
      <c r="B44" s="8" t="s">
        <v>57</v>
      </c>
      <c r="C44" s="3" t="s">
        <v>62</v>
      </c>
      <c r="D44" s="8" t="s">
        <v>63</v>
      </c>
      <c r="E44" s="9" t="s">
        <v>76</v>
      </c>
      <c r="F44" s="32">
        <v>0</v>
      </c>
      <c r="G44" s="29"/>
      <c r="H44" s="29"/>
    </row>
    <row r="45" spans="1:8" ht="45" x14ac:dyDescent="0.25">
      <c r="A45" s="8">
        <v>12</v>
      </c>
      <c r="B45" s="8" t="s">
        <v>57</v>
      </c>
      <c r="C45" s="3" t="s">
        <v>62</v>
      </c>
      <c r="D45" s="8" t="s">
        <v>31</v>
      </c>
      <c r="E45" s="9" t="s">
        <v>78</v>
      </c>
      <c r="F45" s="32">
        <v>0</v>
      </c>
      <c r="G45" s="29"/>
      <c r="H45" s="29"/>
    </row>
    <row r="46" spans="1:8" ht="45" x14ac:dyDescent="0.25">
      <c r="A46" s="8">
        <v>12</v>
      </c>
      <c r="B46" s="8" t="s">
        <v>57</v>
      </c>
      <c r="C46" s="3" t="s">
        <v>62</v>
      </c>
      <c r="D46" s="8" t="s">
        <v>32</v>
      </c>
      <c r="E46" s="9" t="s">
        <v>77</v>
      </c>
      <c r="F46" s="32">
        <v>0</v>
      </c>
      <c r="G46" s="29"/>
      <c r="H46" s="29"/>
    </row>
    <row r="47" spans="1:8" ht="75" x14ac:dyDescent="0.25">
      <c r="A47" s="18"/>
      <c r="B47" s="19"/>
      <c r="C47" s="20"/>
      <c r="D47" s="21"/>
      <c r="E47" s="27" t="s">
        <v>84</v>
      </c>
      <c r="F47" s="12">
        <f>COUNTIF(F41:F46,1)</f>
        <v>0</v>
      </c>
      <c r="G47" s="12">
        <f>COUNTIF(F41:F46,9)</f>
        <v>0</v>
      </c>
      <c r="H47" s="12">
        <f>COUNTIF(F41:F46,0)</f>
        <v>6</v>
      </c>
    </row>
    <row r="48" spans="1:8" ht="60" x14ac:dyDescent="0.25">
      <c r="A48" s="22"/>
      <c r="B48" s="23"/>
      <c r="C48" s="24"/>
      <c r="D48" s="25"/>
      <c r="E48" s="10" t="s">
        <v>79</v>
      </c>
      <c r="F48" s="11">
        <f>ROUND((COUNTIF(F41:F46,1)/COUNT(F41:F46))*100,2)</f>
        <v>0</v>
      </c>
      <c r="G48" s="11">
        <f>ROUND((COUNTIF(F41:F46,9)/COUNT(F41:F46))*100,2)</f>
        <v>0</v>
      </c>
      <c r="H48" s="11">
        <f>ROUND((COUNTIF(F41:F46,0)/COUNT(F41:F46))*100,2)</f>
        <v>100</v>
      </c>
    </row>
    <row r="50" spans="5:6" ht="15.75" thickBot="1" x14ac:dyDescent="0.3"/>
    <row r="51" spans="5:6" ht="15.75" thickBot="1" x14ac:dyDescent="0.3">
      <c r="E51" s="30" t="s">
        <v>86</v>
      </c>
      <c r="F51" s="31">
        <f>ROUND((F27+F35+F40+F48)/4,2)</f>
        <v>0</v>
      </c>
    </row>
  </sheetData>
  <mergeCells count="9">
    <mergeCell ref="E2:G2"/>
    <mergeCell ref="B2:C2"/>
    <mergeCell ref="F4:H4"/>
    <mergeCell ref="A4:A5"/>
    <mergeCell ref="B4:B5"/>
    <mergeCell ref="C4:C5"/>
    <mergeCell ref="D4:D5"/>
    <mergeCell ref="E4:E5"/>
    <mergeCell ref="A3:G3"/>
  </mergeCells>
  <dataValidations count="1">
    <dataValidation type="list" allowBlank="1" showInputMessage="1" showErrorMessage="1" sqref="F28:F33 F36:F38 F41:F46 J6:J26 F6:F25">
      <formula1>"1,9,0"</formula1>
    </dataValidation>
  </dataValidations>
  <pageMargins left="0.7" right="0.7" top="0.75" bottom="0.75" header="0.3" footer="0.3"/>
  <pageSetup paperSize="9" scale="29" orientation="portrait"/>
  <headerFooter>
    <oddHeader>&amp;C&amp;"-,Gras"&amp;14&amp;UÉvaluation pré orientation Segpa - Français&amp;R&amp;"-,Gras"Année 2019 - 2020</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D5"/>
  <sheetViews>
    <sheetView workbookViewId="0">
      <selection sqref="A1:D5"/>
    </sheetView>
  </sheetViews>
  <sheetFormatPr baseColWidth="10" defaultRowHeight="15" x14ac:dyDescent="0.25"/>
  <sheetData>
    <row r="1" spans="1:4" x14ac:dyDescent="0.25">
      <c r="B1" t="s">
        <v>88</v>
      </c>
      <c r="C1" t="s">
        <v>89</v>
      </c>
      <c r="D1" t="s">
        <v>90</v>
      </c>
    </row>
    <row r="2" spans="1:4" x14ac:dyDescent="0.25">
      <c r="A2" t="s">
        <v>37</v>
      </c>
      <c r="B2">
        <f>Français!F27</f>
        <v>0</v>
      </c>
      <c r="C2">
        <f>Français!G27</f>
        <v>0</v>
      </c>
      <c r="D2">
        <f>Français!H27</f>
        <v>100</v>
      </c>
    </row>
    <row r="3" spans="1:4" x14ac:dyDescent="0.25">
      <c r="A3" t="s">
        <v>91</v>
      </c>
      <c r="B3">
        <f>Français!F35</f>
        <v>0</v>
      </c>
      <c r="C3">
        <f>Français!G35</f>
        <v>0</v>
      </c>
      <c r="D3">
        <f>Français!H35</f>
        <v>100</v>
      </c>
    </row>
    <row r="4" spans="1:4" x14ac:dyDescent="0.25">
      <c r="A4" t="s">
        <v>50</v>
      </c>
      <c r="B4">
        <f>Français!F40</f>
        <v>0</v>
      </c>
      <c r="C4">
        <f>Français!G40</f>
        <v>0</v>
      </c>
      <c r="D4">
        <f>Français!H40</f>
        <v>100</v>
      </c>
    </row>
    <row r="5" spans="1:4" x14ac:dyDescent="0.25">
      <c r="A5" t="s">
        <v>92</v>
      </c>
      <c r="B5">
        <f>Français!F48</f>
        <v>0</v>
      </c>
      <c r="C5">
        <f>Français!G48</f>
        <v>0</v>
      </c>
      <c r="D5">
        <f>Français!H48</f>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J62"/>
  <sheetViews>
    <sheetView zoomScaleNormal="100" zoomScalePageLayoutView="66" workbookViewId="0">
      <selection activeCell="K64" sqref="K64"/>
    </sheetView>
  </sheetViews>
  <sheetFormatPr baseColWidth="10" defaultRowHeight="15" x14ac:dyDescent="0.25"/>
  <cols>
    <col min="1" max="1" width="8.85546875" style="2" customWidth="1"/>
    <col min="2" max="2" width="15.85546875" bestFit="1" customWidth="1"/>
    <col min="3" max="3" width="29.7109375" style="1" customWidth="1"/>
    <col min="4" max="4" width="10.85546875"/>
    <col min="5" max="5" width="48.7109375" style="1" customWidth="1"/>
    <col min="6" max="6" width="12" style="4" customWidth="1"/>
    <col min="7" max="7" width="9" style="4" bestFit="1" customWidth="1"/>
    <col min="8" max="8" width="6" style="4" bestFit="1" customWidth="1"/>
  </cols>
  <sheetData>
    <row r="2" spans="1:10" ht="31.5" x14ac:dyDescent="0.25">
      <c r="A2" s="28" t="s">
        <v>80</v>
      </c>
      <c r="B2" s="35" t="s">
        <v>216</v>
      </c>
      <c r="C2" s="36" t="s">
        <v>217</v>
      </c>
      <c r="D2" s="7" t="s">
        <v>85</v>
      </c>
      <c r="E2" s="48" t="s">
        <v>215</v>
      </c>
      <c r="F2" s="49"/>
      <c r="G2" s="50"/>
      <c r="H2" s="5"/>
    </row>
    <row r="3" spans="1:10" ht="87.75" customHeight="1" x14ac:dyDescent="0.25">
      <c r="A3" s="61" t="s">
        <v>93</v>
      </c>
      <c r="B3" s="61"/>
      <c r="C3" s="61"/>
      <c r="D3" s="61"/>
      <c r="E3" s="61"/>
      <c r="F3" s="61"/>
      <c r="G3" s="61"/>
      <c r="H3" s="37"/>
      <c r="I3" s="37"/>
    </row>
    <row r="4" spans="1:10" x14ac:dyDescent="0.25">
      <c r="A4" s="62" t="s">
        <v>64</v>
      </c>
      <c r="B4" s="6" t="s">
        <v>33</v>
      </c>
      <c r="C4" s="38" t="s">
        <v>34</v>
      </c>
      <c r="D4" s="62" t="s">
        <v>35</v>
      </c>
      <c r="E4" s="63" t="s">
        <v>36</v>
      </c>
      <c r="F4" s="62" t="s">
        <v>65</v>
      </c>
      <c r="G4" s="62"/>
      <c r="H4" s="62"/>
    </row>
    <row r="5" spans="1:10" x14ac:dyDescent="0.25">
      <c r="A5" s="62"/>
      <c r="B5" s="6"/>
      <c r="C5" s="38"/>
      <c r="D5" s="62"/>
      <c r="E5" s="63"/>
      <c r="F5" s="39" t="s">
        <v>87</v>
      </c>
      <c r="G5" s="6"/>
      <c r="H5" s="6"/>
    </row>
    <row r="6" spans="1:10" ht="30" x14ac:dyDescent="0.25">
      <c r="A6" s="8">
        <v>1</v>
      </c>
      <c r="B6" s="8" t="s">
        <v>94</v>
      </c>
      <c r="C6" s="3" t="s">
        <v>95</v>
      </c>
      <c r="D6" s="8" t="s">
        <v>96</v>
      </c>
      <c r="E6" s="9" t="s">
        <v>97</v>
      </c>
      <c r="F6" s="32">
        <v>0</v>
      </c>
      <c r="G6" s="29"/>
      <c r="H6" s="29"/>
      <c r="J6" s="2"/>
    </row>
    <row r="7" spans="1:10" ht="30" x14ac:dyDescent="0.25">
      <c r="A7" s="8">
        <v>2</v>
      </c>
      <c r="B7" s="8" t="s">
        <v>94</v>
      </c>
      <c r="C7" s="3" t="s">
        <v>98</v>
      </c>
      <c r="D7" s="8" t="s">
        <v>99</v>
      </c>
      <c r="E7" s="9" t="s">
        <v>100</v>
      </c>
      <c r="F7" s="32">
        <v>0</v>
      </c>
      <c r="G7" s="29"/>
      <c r="H7" s="29"/>
      <c r="J7" s="2"/>
    </row>
    <row r="8" spans="1:10" ht="63" x14ac:dyDescent="0.25">
      <c r="A8" s="8">
        <v>3</v>
      </c>
      <c r="B8" s="8" t="s">
        <v>94</v>
      </c>
      <c r="C8" s="40" t="s">
        <v>101</v>
      </c>
      <c r="D8" s="8" t="s">
        <v>102</v>
      </c>
      <c r="E8" s="40" t="s">
        <v>103</v>
      </c>
      <c r="F8" s="32">
        <v>0</v>
      </c>
      <c r="G8" s="29"/>
      <c r="H8" s="29"/>
      <c r="J8" s="2"/>
    </row>
    <row r="9" spans="1:10" ht="63" x14ac:dyDescent="0.25">
      <c r="A9" s="8">
        <v>4</v>
      </c>
      <c r="B9" s="8" t="s">
        <v>94</v>
      </c>
      <c r="C9" s="40" t="s">
        <v>101</v>
      </c>
      <c r="D9" s="8" t="s">
        <v>104</v>
      </c>
      <c r="E9" s="9" t="s">
        <v>105</v>
      </c>
      <c r="F9" s="32">
        <v>0</v>
      </c>
      <c r="G9" s="29"/>
      <c r="H9" s="29"/>
      <c r="J9" s="2"/>
    </row>
    <row r="10" spans="1:10" ht="45" x14ac:dyDescent="0.25">
      <c r="A10" s="8">
        <v>5</v>
      </c>
      <c r="B10" s="8" t="s">
        <v>94</v>
      </c>
      <c r="C10" s="3" t="s">
        <v>106</v>
      </c>
      <c r="D10" s="8" t="s">
        <v>107</v>
      </c>
      <c r="E10" s="9" t="s">
        <v>108</v>
      </c>
      <c r="F10" s="32">
        <v>0</v>
      </c>
      <c r="G10" s="29"/>
      <c r="H10" s="29"/>
    </row>
    <row r="11" spans="1:10" ht="45" x14ac:dyDescent="0.25">
      <c r="A11" s="8">
        <v>6</v>
      </c>
      <c r="B11" s="8" t="s">
        <v>94</v>
      </c>
      <c r="C11" s="3" t="s">
        <v>106</v>
      </c>
      <c r="D11" s="8" t="s">
        <v>109</v>
      </c>
      <c r="E11" s="9" t="s">
        <v>110</v>
      </c>
      <c r="F11" s="32">
        <v>0</v>
      </c>
      <c r="G11" s="29"/>
      <c r="H11" s="29"/>
      <c r="J11" s="2"/>
    </row>
    <row r="12" spans="1:10" ht="30" x14ac:dyDescent="0.25">
      <c r="A12" s="8">
        <v>7</v>
      </c>
      <c r="B12" s="8" t="s">
        <v>94</v>
      </c>
      <c r="C12" s="3" t="s">
        <v>111</v>
      </c>
      <c r="D12" s="8" t="s">
        <v>112</v>
      </c>
      <c r="E12" s="9" t="s">
        <v>113</v>
      </c>
      <c r="F12" s="32">
        <v>0</v>
      </c>
      <c r="G12" s="29"/>
      <c r="H12" s="29"/>
      <c r="J12" s="2"/>
    </row>
    <row r="13" spans="1:10" ht="30" x14ac:dyDescent="0.25">
      <c r="A13" s="8">
        <v>8</v>
      </c>
      <c r="B13" s="8" t="s">
        <v>94</v>
      </c>
      <c r="C13" s="3" t="s">
        <v>114</v>
      </c>
      <c r="D13" s="8" t="s">
        <v>115</v>
      </c>
      <c r="E13" s="9" t="s">
        <v>116</v>
      </c>
      <c r="F13" s="32">
        <v>0</v>
      </c>
      <c r="G13" s="29"/>
      <c r="H13" s="29"/>
      <c r="J13" s="2"/>
    </row>
    <row r="14" spans="1:10" ht="30" x14ac:dyDescent="0.25">
      <c r="A14" s="8">
        <v>9</v>
      </c>
      <c r="B14" s="8" t="s">
        <v>94</v>
      </c>
      <c r="C14" s="3" t="s">
        <v>117</v>
      </c>
      <c r="D14" s="8" t="s">
        <v>118</v>
      </c>
      <c r="E14" s="9" t="s">
        <v>119</v>
      </c>
      <c r="F14" s="32">
        <v>0</v>
      </c>
      <c r="G14" s="29"/>
      <c r="H14" s="29"/>
      <c r="J14" s="2"/>
    </row>
    <row r="15" spans="1:10" ht="30" x14ac:dyDescent="0.25">
      <c r="A15" s="8">
        <v>9</v>
      </c>
      <c r="B15" s="8" t="s">
        <v>94</v>
      </c>
      <c r="C15" s="3" t="s">
        <v>117</v>
      </c>
      <c r="D15" s="8" t="s">
        <v>120</v>
      </c>
      <c r="E15" s="9" t="s">
        <v>121</v>
      </c>
      <c r="F15" s="32">
        <v>0</v>
      </c>
      <c r="G15" s="29"/>
      <c r="H15" s="29"/>
    </row>
    <row r="16" spans="1:10" ht="30" x14ac:dyDescent="0.25">
      <c r="A16" s="29"/>
      <c r="B16" s="29"/>
      <c r="C16" s="41"/>
      <c r="D16" s="29"/>
      <c r="E16" s="27" t="s">
        <v>122</v>
      </c>
      <c r="F16" s="42">
        <f>COUNTIF(F6:F15,1)</f>
        <v>0</v>
      </c>
      <c r="G16" s="42">
        <f>COUNTIF(F6:F15,9)</f>
        <v>0</v>
      </c>
      <c r="H16" s="42">
        <f>COUNTIF(F6:F15,0)</f>
        <v>10</v>
      </c>
    </row>
    <row r="17" spans="1:8" ht="64.5" customHeight="1" x14ac:dyDescent="0.25">
      <c r="A17" s="29"/>
      <c r="B17" s="29"/>
      <c r="C17" s="41"/>
      <c r="D17" s="29"/>
      <c r="E17" s="10" t="s">
        <v>123</v>
      </c>
      <c r="F17" s="43">
        <f>ROUND((COUNTIF(F6:F15,1)/COUNT(F6:F15))*100,2)</f>
        <v>0</v>
      </c>
      <c r="G17" s="43">
        <f>ROUND((COUNTIF(F6:F15,9)/COUNT(F6:F15))*100,2)</f>
        <v>0</v>
      </c>
      <c r="H17" s="43">
        <f>ROUND((COUNTIF(F6:F15,0)/COUNT(F6:F15))*100,2)</f>
        <v>100</v>
      </c>
    </row>
    <row r="18" spans="1:8" ht="45" x14ac:dyDescent="0.25">
      <c r="A18" s="8">
        <v>10</v>
      </c>
      <c r="B18" s="8" t="s">
        <v>124</v>
      </c>
      <c r="C18" s="3" t="s">
        <v>125</v>
      </c>
      <c r="D18" s="8" t="s">
        <v>126</v>
      </c>
      <c r="E18" s="9" t="s">
        <v>127</v>
      </c>
      <c r="F18" s="32">
        <v>0</v>
      </c>
      <c r="G18" s="29"/>
      <c r="H18" s="29"/>
    </row>
    <row r="19" spans="1:8" ht="45" x14ac:dyDescent="0.25">
      <c r="A19" s="8">
        <v>10</v>
      </c>
      <c r="B19" s="8" t="s">
        <v>124</v>
      </c>
      <c r="C19" s="3" t="s">
        <v>125</v>
      </c>
      <c r="D19" s="8" t="s">
        <v>128</v>
      </c>
      <c r="E19" s="9" t="s">
        <v>129</v>
      </c>
      <c r="F19" s="32">
        <v>0</v>
      </c>
      <c r="G19" s="29"/>
      <c r="H19" s="29"/>
    </row>
    <row r="20" spans="1:8" ht="45" x14ac:dyDescent="0.25">
      <c r="A20" s="8">
        <v>10</v>
      </c>
      <c r="B20" s="8" t="s">
        <v>124</v>
      </c>
      <c r="C20" s="3" t="s">
        <v>125</v>
      </c>
      <c r="D20" s="8" t="s">
        <v>130</v>
      </c>
      <c r="E20" s="9" t="s">
        <v>131</v>
      </c>
      <c r="F20" s="32">
        <v>0</v>
      </c>
      <c r="G20" s="29"/>
      <c r="H20" s="29"/>
    </row>
    <row r="21" spans="1:8" ht="45" x14ac:dyDescent="0.25">
      <c r="A21" s="8">
        <v>11</v>
      </c>
      <c r="B21" s="8" t="s">
        <v>124</v>
      </c>
      <c r="C21" s="3" t="s">
        <v>132</v>
      </c>
      <c r="D21" s="8" t="s">
        <v>133</v>
      </c>
      <c r="E21" s="44" t="s">
        <v>134</v>
      </c>
      <c r="F21" s="32">
        <v>0</v>
      </c>
      <c r="G21" s="29"/>
      <c r="H21" s="29"/>
    </row>
    <row r="22" spans="1:8" ht="45" x14ac:dyDescent="0.25">
      <c r="A22" s="8">
        <v>11</v>
      </c>
      <c r="B22" s="8" t="s">
        <v>124</v>
      </c>
      <c r="C22" s="3" t="s">
        <v>132</v>
      </c>
      <c r="D22" s="8" t="s">
        <v>135</v>
      </c>
      <c r="E22" s="9" t="s">
        <v>136</v>
      </c>
      <c r="F22" s="32">
        <v>0</v>
      </c>
      <c r="G22" s="29"/>
      <c r="H22" s="29"/>
    </row>
    <row r="23" spans="1:8" ht="30" x14ac:dyDescent="0.25">
      <c r="A23" s="8">
        <v>12</v>
      </c>
      <c r="B23" s="8" t="s">
        <v>124</v>
      </c>
      <c r="C23" s="3" t="s">
        <v>137</v>
      </c>
      <c r="D23" s="8" t="s">
        <v>138</v>
      </c>
      <c r="E23" s="9" t="s">
        <v>139</v>
      </c>
      <c r="F23" s="32">
        <v>0</v>
      </c>
      <c r="G23" s="29"/>
      <c r="H23" s="29"/>
    </row>
    <row r="24" spans="1:8" ht="45" x14ac:dyDescent="0.25">
      <c r="A24" s="8">
        <v>13</v>
      </c>
      <c r="B24" s="8" t="s">
        <v>124</v>
      </c>
      <c r="C24" s="3" t="s">
        <v>140</v>
      </c>
      <c r="D24" s="8" t="s">
        <v>141</v>
      </c>
      <c r="E24" s="9" t="s">
        <v>142</v>
      </c>
      <c r="F24" s="32">
        <v>0</v>
      </c>
      <c r="G24" s="29"/>
      <c r="H24" s="29"/>
    </row>
    <row r="25" spans="1:8" ht="45" x14ac:dyDescent="0.25">
      <c r="A25" s="8">
        <v>13</v>
      </c>
      <c r="B25" s="8" t="s">
        <v>124</v>
      </c>
      <c r="C25" s="3" t="s">
        <v>140</v>
      </c>
      <c r="D25" s="8" t="s">
        <v>143</v>
      </c>
      <c r="E25" s="9" t="s">
        <v>144</v>
      </c>
      <c r="F25" s="32">
        <v>0</v>
      </c>
      <c r="G25" s="29"/>
      <c r="H25" s="29"/>
    </row>
    <row r="26" spans="1:8" ht="45" x14ac:dyDescent="0.25">
      <c r="A26" s="8">
        <v>14</v>
      </c>
      <c r="B26" s="8" t="s">
        <v>124</v>
      </c>
      <c r="C26" s="3" t="s">
        <v>145</v>
      </c>
      <c r="D26" s="8" t="s">
        <v>146</v>
      </c>
      <c r="E26" s="9" t="s">
        <v>147</v>
      </c>
      <c r="F26" s="32">
        <v>0</v>
      </c>
      <c r="G26" s="29"/>
      <c r="H26" s="29"/>
    </row>
    <row r="27" spans="1:8" ht="45" x14ac:dyDescent="0.25">
      <c r="A27" s="8">
        <v>14</v>
      </c>
      <c r="B27" s="8" t="s">
        <v>124</v>
      </c>
      <c r="C27" s="3" t="s">
        <v>145</v>
      </c>
      <c r="D27" s="8" t="s">
        <v>148</v>
      </c>
      <c r="E27" s="9" t="s">
        <v>149</v>
      </c>
      <c r="F27" s="32">
        <v>0</v>
      </c>
      <c r="G27" s="29"/>
      <c r="H27" s="29"/>
    </row>
    <row r="28" spans="1:8" ht="30" x14ac:dyDescent="0.25">
      <c r="A28" s="8">
        <v>15</v>
      </c>
      <c r="B28" s="8" t="s">
        <v>124</v>
      </c>
      <c r="C28" s="3" t="s">
        <v>150</v>
      </c>
      <c r="D28" s="8" t="s">
        <v>151</v>
      </c>
      <c r="E28" s="9" t="s">
        <v>152</v>
      </c>
      <c r="F28" s="32">
        <v>0</v>
      </c>
      <c r="G28" s="29"/>
      <c r="H28" s="29"/>
    </row>
    <row r="29" spans="1:8" ht="30" x14ac:dyDescent="0.25">
      <c r="A29" s="8">
        <v>15</v>
      </c>
      <c r="B29" s="8" t="s">
        <v>124</v>
      </c>
      <c r="C29" s="3" t="s">
        <v>150</v>
      </c>
      <c r="D29" s="8" t="s">
        <v>153</v>
      </c>
      <c r="E29" s="44" t="s">
        <v>154</v>
      </c>
      <c r="F29" s="32">
        <v>0</v>
      </c>
      <c r="G29" s="29"/>
      <c r="H29" s="29"/>
    </row>
    <row r="30" spans="1:8" ht="45" x14ac:dyDescent="0.25">
      <c r="A30" s="8">
        <v>16</v>
      </c>
      <c r="B30" s="8" t="s">
        <v>124</v>
      </c>
      <c r="C30" s="3" t="s">
        <v>155</v>
      </c>
      <c r="D30" s="8" t="s">
        <v>156</v>
      </c>
      <c r="E30" s="9" t="s">
        <v>157</v>
      </c>
      <c r="F30" s="32">
        <v>0</v>
      </c>
      <c r="G30" s="29"/>
      <c r="H30" s="29"/>
    </row>
    <row r="31" spans="1:8" ht="45" x14ac:dyDescent="0.25">
      <c r="A31" s="8">
        <v>17</v>
      </c>
      <c r="B31" s="8" t="s">
        <v>124</v>
      </c>
      <c r="C31" s="3" t="s">
        <v>158</v>
      </c>
      <c r="D31" s="8" t="s">
        <v>159</v>
      </c>
      <c r="E31" s="9" t="s">
        <v>160</v>
      </c>
      <c r="F31" s="32">
        <v>0</v>
      </c>
      <c r="G31" s="29"/>
      <c r="H31" s="29"/>
    </row>
    <row r="32" spans="1:8" ht="106.5" customHeight="1" x14ac:dyDescent="0.25">
      <c r="A32" s="8">
        <v>18</v>
      </c>
      <c r="B32" s="8" t="s">
        <v>124</v>
      </c>
      <c r="C32" s="3" t="s">
        <v>158</v>
      </c>
      <c r="D32" s="8" t="s">
        <v>161</v>
      </c>
      <c r="E32" s="9" t="s">
        <v>162</v>
      </c>
      <c r="F32" s="32">
        <v>0</v>
      </c>
      <c r="G32" s="29"/>
      <c r="H32" s="29"/>
    </row>
    <row r="33" spans="1:8" ht="30" x14ac:dyDescent="0.25">
      <c r="A33" s="29"/>
      <c r="B33" s="29"/>
      <c r="C33" s="41"/>
      <c r="D33" s="29"/>
      <c r="E33" s="27" t="s">
        <v>163</v>
      </c>
      <c r="F33" s="42">
        <f>COUNTIF(F18:F32,1)</f>
        <v>0</v>
      </c>
      <c r="G33" s="42">
        <f>COUNTIF(F18:F32,9)</f>
        <v>0</v>
      </c>
      <c r="H33" s="42">
        <f>COUNTIF(F18:F32,0)</f>
        <v>15</v>
      </c>
    </row>
    <row r="34" spans="1:8" ht="30" x14ac:dyDescent="0.25">
      <c r="A34" s="29"/>
      <c r="B34" s="29"/>
      <c r="C34" s="41"/>
      <c r="D34" s="29"/>
      <c r="E34" s="10" t="s">
        <v>164</v>
      </c>
      <c r="F34" s="43">
        <f>ROUND((COUNTIF(F18:F32,1)/COUNT(F18:F32))*100,2)</f>
        <v>0</v>
      </c>
      <c r="G34" s="43">
        <f>ROUND((COUNTIF(F18:F32,9)/COUNT(F18:F32))*100,2)</f>
        <v>0</v>
      </c>
      <c r="H34" s="43">
        <f>ROUND((COUNTIF(F18:F32,0)/COUNT(F18:F32))*100,2)</f>
        <v>100</v>
      </c>
    </row>
    <row r="35" spans="1:8" ht="41.25" customHeight="1" x14ac:dyDescent="0.25">
      <c r="A35" s="8">
        <v>19</v>
      </c>
      <c r="B35" s="8" t="s">
        <v>165</v>
      </c>
      <c r="C35" s="3" t="s">
        <v>166</v>
      </c>
      <c r="D35" s="8" t="s">
        <v>167</v>
      </c>
      <c r="E35" s="9" t="s">
        <v>168</v>
      </c>
      <c r="F35" s="32">
        <v>0</v>
      </c>
      <c r="G35" s="29"/>
      <c r="H35" s="29"/>
    </row>
    <row r="36" spans="1:8" ht="39" customHeight="1" x14ac:dyDescent="0.25">
      <c r="A36" s="8">
        <v>20</v>
      </c>
      <c r="B36" s="8" t="s">
        <v>165</v>
      </c>
      <c r="C36" s="3" t="s">
        <v>166</v>
      </c>
      <c r="D36" s="8" t="s">
        <v>169</v>
      </c>
      <c r="E36" s="9" t="s">
        <v>170</v>
      </c>
      <c r="F36" s="32">
        <v>0</v>
      </c>
      <c r="G36" s="29"/>
      <c r="H36" s="29"/>
    </row>
    <row r="37" spans="1:8" ht="53.25" customHeight="1" x14ac:dyDescent="0.25">
      <c r="A37" s="8">
        <v>21</v>
      </c>
      <c r="B37" s="8" t="s">
        <v>165</v>
      </c>
      <c r="C37" s="3" t="s">
        <v>171</v>
      </c>
      <c r="D37" s="8" t="s">
        <v>172</v>
      </c>
      <c r="E37" s="9" t="s">
        <v>173</v>
      </c>
      <c r="F37" s="32">
        <v>0</v>
      </c>
      <c r="G37" s="29"/>
      <c r="H37" s="29"/>
    </row>
    <row r="38" spans="1:8" ht="30" x14ac:dyDescent="0.25">
      <c r="A38" s="29"/>
      <c r="B38" s="29"/>
      <c r="C38" s="41"/>
      <c r="D38" s="29"/>
      <c r="E38" s="27" t="s">
        <v>174</v>
      </c>
      <c r="F38" s="42">
        <f>COUNTIF(F35:F37,1)</f>
        <v>0</v>
      </c>
      <c r="G38" s="42">
        <f>COUNTIF(F35:F37,9)</f>
        <v>0</v>
      </c>
      <c r="H38" s="42">
        <f>COUNTIF(F35:F37,0)</f>
        <v>3</v>
      </c>
    </row>
    <row r="39" spans="1:8" ht="30" x14ac:dyDescent="0.25">
      <c r="A39" s="29"/>
      <c r="B39" s="29"/>
      <c r="C39" s="41"/>
      <c r="D39" s="29"/>
      <c r="E39" s="10" t="s">
        <v>175</v>
      </c>
      <c r="F39" s="43">
        <f>ROUND((COUNTIF(F35:F37,1)/COUNT(F35:F37))*100,2)</f>
        <v>0</v>
      </c>
      <c r="G39" s="43">
        <f>ROUND((COUNTIF(F35:F37,9)/COUNT(F35:F37))*100,2)</f>
        <v>0</v>
      </c>
      <c r="H39" s="43">
        <f>ROUND((COUNTIF(F35:F37,0)/COUNT(F35:F37))*100,2)</f>
        <v>100</v>
      </c>
    </row>
    <row r="40" spans="1:8" ht="60" x14ac:dyDescent="0.25">
      <c r="A40" s="8">
        <v>22</v>
      </c>
      <c r="B40" s="45" t="s">
        <v>176</v>
      </c>
      <c r="C40" s="3" t="s">
        <v>177</v>
      </c>
      <c r="D40" s="8" t="s">
        <v>178</v>
      </c>
      <c r="E40" s="9" t="s">
        <v>179</v>
      </c>
      <c r="F40" s="32">
        <v>0</v>
      </c>
      <c r="G40" s="29"/>
      <c r="H40" s="29"/>
    </row>
    <row r="41" spans="1:8" ht="30" x14ac:dyDescent="0.25">
      <c r="A41" s="8">
        <v>23</v>
      </c>
      <c r="B41" s="45" t="s">
        <v>176</v>
      </c>
      <c r="C41" s="3" t="s">
        <v>180</v>
      </c>
      <c r="D41" s="40" t="s">
        <v>181</v>
      </c>
      <c r="E41" s="40" t="s">
        <v>182</v>
      </c>
      <c r="F41" s="32">
        <v>0</v>
      </c>
      <c r="G41" s="29"/>
      <c r="H41" s="29"/>
    </row>
    <row r="42" spans="1:8" ht="30" x14ac:dyDescent="0.25">
      <c r="A42" s="8">
        <v>23</v>
      </c>
      <c r="B42" s="45" t="s">
        <v>176</v>
      </c>
      <c r="C42" s="3" t="s">
        <v>180</v>
      </c>
      <c r="D42" s="40" t="s">
        <v>183</v>
      </c>
      <c r="E42" s="40" t="s">
        <v>184</v>
      </c>
      <c r="F42" s="32">
        <v>0</v>
      </c>
      <c r="G42" s="29"/>
      <c r="H42" s="29"/>
    </row>
    <row r="43" spans="1:8" ht="30" x14ac:dyDescent="0.25">
      <c r="A43" s="8">
        <v>23</v>
      </c>
      <c r="B43" s="45" t="s">
        <v>176</v>
      </c>
      <c r="C43" s="3" t="s">
        <v>180</v>
      </c>
      <c r="D43" s="40" t="s">
        <v>185</v>
      </c>
      <c r="E43" s="40" t="s">
        <v>186</v>
      </c>
      <c r="F43" s="32">
        <v>0</v>
      </c>
      <c r="G43" s="29"/>
      <c r="H43" s="29"/>
    </row>
    <row r="44" spans="1:8" ht="30" x14ac:dyDescent="0.25">
      <c r="A44" s="8">
        <v>23</v>
      </c>
      <c r="B44" s="45" t="s">
        <v>176</v>
      </c>
      <c r="C44" s="3" t="s">
        <v>180</v>
      </c>
      <c r="D44" s="40" t="s">
        <v>187</v>
      </c>
      <c r="E44" s="40" t="s">
        <v>188</v>
      </c>
      <c r="F44" s="32">
        <v>0</v>
      </c>
      <c r="G44" s="29"/>
      <c r="H44" s="29"/>
    </row>
    <row r="45" spans="1:8" ht="30" x14ac:dyDescent="0.25">
      <c r="A45" s="8">
        <v>23</v>
      </c>
      <c r="B45" s="45" t="s">
        <v>176</v>
      </c>
      <c r="C45" s="3" t="s">
        <v>180</v>
      </c>
      <c r="D45" s="40" t="s">
        <v>189</v>
      </c>
      <c r="E45" s="40" t="s">
        <v>190</v>
      </c>
      <c r="F45" s="32">
        <v>0</v>
      </c>
      <c r="G45" s="29"/>
      <c r="H45" s="29"/>
    </row>
    <row r="46" spans="1:8" ht="30" x14ac:dyDescent="0.25">
      <c r="A46" s="29"/>
      <c r="B46" s="29"/>
      <c r="C46" s="41"/>
      <c r="D46" s="29"/>
      <c r="E46" s="27" t="s">
        <v>191</v>
      </c>
      <c r="F46" s="42">
        <f>COUNTIF(F40:F45,1)</f>
        <v>0</v>
      </c>
      <c r="G46" s="42">
        <f>COUNTIF(F40:F45,9)</f>
        <v>0</v>
      </c>
      <c r="H46" s="42">
        <f>COUNTIF(F40:F45,0)</f>
        <v>6</v>
      </c>
    </row>
    <row r="47" spans="1:8" ht="30" x14ac:dyDescent="0.25">
      <c r="A47" s="29"/>
      <c r="B47" s="29"/>
      <c r="C47" s="41"/>
      <c r="D47" s="29"/>
      <c r="E47" s="10" t="s">
        <v>192</v>
      </c>
      <c r="F47" s="43">
        <f>ROUND((COUNTIF(F40:F45,1)/COUNT(F40:F45))*100,2)</f>
        <v>0</v>
      </c>
      <c r="G47" s="43">
        <f>ROUND((COUNTIF(F40:F45,9)/COUNT(F40:F45))*100,2)</f>
        <v>0</v>
      </c>
      <c r="H47" s="43">
        <f>ROUND((COUNTIF(F40:F45,0)/COUNT(F40:F45))*100,2)</f>
        <v>100</v>
      </c>
    </row>
    <row r="48" spans="1:8" ht="45" x14ac:dyDescent="0.25">
      <c r="A48" s="8">
        <v>24</v>
      </c>
      <c r="B48" s="45" t="s">
        <v>193</v>
      </c>
      <c r="C48" s="3" t="s">
        <v>194</v>
      </c>
      <c r="D48" s="8" t="s">
        <v>195</v>
      </c>
      <c r="E48" s="9" t="s">
        <v>196</v>
      </c>
      <c r="F48" s="32">
        <v>0</v>
      </c>
      <c r="G48" s="29"/>
      <c r="H48" s="29"/>
    </row>
    <row r="49" spans="1:8" ht="45" x14ac:dyDescent="0.25">
      <c r="A49" s="8">
        <v>24</v>
      </c>
      <c r="B49" s="45" t="s">
        <v>193</v>
      </c>
      <c r="C49" s="3" t="s">
        <v>194</v>
      </c>
      <c r="D49" s="40" t="s">
        <v>197</v>
      </c>
      <c r="E49" s="40" t="s">
        <v>198</v>
      </c>
      <c r="F49" s="32">
        <v>0</v>
      </c>
      <c r="G49" s="29"/>
      <c r="H49" s="29"/>
    </row>
    <row r="50" spans="1:8" ht="45" x14ac:dyDescent="0.25">
      <c r="A50" s="8">
        <v>24</v>
      </c>
      <c r="B50" s="45" t="s">
        <v>193</v>
      </c>
      <c r="C50" s="3" t="s">
        <v>194</v>
      </c>
      <c r="D50" s="40" t="s">
        <v>199</v>
      </c>
      <c r="E50" s="40" t="s">
        <v>200</v>
      </c>
      <c r="F50" s="32">
        <v>0</v>
      </c>
      <c r="G50" s="29"/>
      <c r="H50" s="29"/>
    </row>
    <row r="51" spans="1:8" ht="45" x14ac:dyDescent="0.25">
      <c r="A51" s="8">
        <v>24</v>
      </c>
      <c r="B51" s="45" t="s">
        <v>193</v>
      </c>
      <c r="C51" s="3" t="s">
        <v>194</v>
      </c>
      <c r="D51" s="40" t="s">
        <v>201</v>
      </c>
      <c r="E51" s="40" t="s">
        <v>202</v>
      </c>
      <c r="F51" s="32">
        <v>0</v>
      </c>
      <c r="G51" s="29"/>
      <c r="H51" s="29"/>
    </row>
    <row r="52" spans="1:8" ht="45" x14ac:dyDescent="0.25">
      <c r="A52" s="8">
        <v>25</v>
      </c>
      <c r="B52" s="45" t="s">
        <v>193</v>
      </c>
      <c r="C52" s="3" t="s">
        <v>194</v>
      </c>
      <c r="D52" s="40" t="s">
        <v>203</v>
      </c>
      <c r="E52" s="40" t="s">
        <v>204</v>
      </c>
      <c r="F52" s="32">
        <v>0</v>
      </c>
      <c r="G52" s="29"/>
      <c r="H52" s="29"/>
    </row>
    <row r="53" spans="1:8" ht="45" x14ac:dyDescent="0.25">
      <c r="A53" s="8">
        <v>25</v>
      </c>
      <c r="B53" s="45" t="s">
        <v>193</v>
      </c>
      <c r="C53" s="3" t="s">
        <v>194</v>
      </c>
      <c r="D53" s="40" t="s">
        <v>205</v>
      </c>
      <c r="E53" s="40" t="s">
        <v>206</v>
      </c>
      <c r="F53" s="32">
        <v>0</v>
      </c>
      <c r="G53" s="29"/>
      <c r="H53" s="29"/>
    </row>
    <row r="54" spans="1:8" ht="45" x14ac:dyDescent="0.25">
      <c r="A54" s="8">
        <v>25</v>
      </c>
      <c r="B54" s="45" t="s">
        <v>193</v>
      </c>
      <c r="C54" s="3" t="s">
        <v>194</v>
      </c>
      <c r="D54" s="40" t="s">
        <v>207</v>
      </c>
      <c r="E54" s="44" t="s">
        <v>208</v>
      </c>
      <c r="F54" s="32">
        <v>0</v>
      </c>
      <c r="G54" s="29"/>
      <c r="H54" s="29"/>
    </row>
    <row r="55" spans="1:8" ht="45" x14ac:dyDescent="0.25">
      <c r="A55" s="29"/>
      <c r="B55" s="29"/>
      <c r="C55" s="41"/>
      <c r="D55" s="29"/>
      <c r="E55" s="27" t="s">
        <v>209</v>
      </c>
      <c r="F55" s="42">
        <f>COUNTIF(F48:F54,1)</f>
        <v>0</v>
      </c>
      <c r="G55" s="42">
        <f>COUNTIF(F48:F54,9)</f>
        <v>0</v>
      </c>
      <c r="H55" s="42">
        <f>COUNTIF(F48:F54,0)</f>
        <v>7</v>
      </c>
    </row>
    <row r="56" spans="1:8" ht="30" x14ac:dyDescent="0.25">
      <c r="A56" s="29"/>
      <c r="B56" s="29"/>
      <c r="C56" s="41"/>
      <c r="D56" s="29"/>
      <c r="E56" s="10" t="s">
        <v>210</v>
      </c>
      <c r="F56" s="43">
        <f>ROUND((COUNTIF(F48:F54,1)/COUNT(F48:F54))*100,2)</f>
        <v>0</v>
      </c>
      <c r="G56" s="43">
        <f>ROUND((COUNTIF(F48:F54,9)/COUNT(F48:F54))*100,2)</f>
        <v>0</v>
      </c>
      <c r="H56" s="43">
        <f>ROUND((COUNTIF(F48:F54,0)/COUNT(F48:F54))*100,2)</f>
        <v>100</v>
      </c>
    </row>
    <row r="57" spans="1:8" ht="15.75" thickBot="1" x14ac:dyDescent="0.3"/>
    <row r="58" spans="1:8" ht="15.75" thickBot="1" x14ac:dyDescent="0.3">
      <c r="E58" s="30" t="s">
        <v>86</v>
      </c>
      <c r="F58" s="31">
        <f>ROUND((F17+F34+F39+F47+F56)/5,2)</f>
        <v>0</v>
      </c>
    </row>
    <row r="59" spans="1:8" x14ac:dyDescent="0.25">
      <c r="E59" s="46"/>
      <c r="F59" s="47"/>
    </row>
    <row r="60" spans="1:8" x14ac:dyDescent="0.25">
      <c r="E60" s="46"/>
      <c r="F60" s="47"/>
    </row>
    <row r="61" spans="1:8" x14ac:dyDescent="0.25">
      <c r="E61" s="46"/>
      <c r="F61" s="47"/>
    </row>
    <row r="62" spans="1:8" x14ac:dyDescent="0.25">
      <c r="E62" s="46"/>
      <c r="F62" s="47"/>
    </row>
  </sheetData>
  <mergeCells count="6">
    <mergeCell ref="E2:G2"/>
    <mergeCell ref="A3:G3"/>
    <mergeCell ref="A4:A5"/>
    <mergeCell ref="D4:D5"/>
    <mergeCell ref="E4:E5"/>
    <mergeCell ref="F4:H4"/>
  </mergeCells>
  <dataValidations count="1">
    <dataValidation type="list" allowBlank="1" showInputMessage="1" showErrorMessage="1" sqref="F6:F15 J6:J16 F35:F37 F40:F45 F48:F54 F18:F32">
      <formula1>"1,9,0"</formula1>
    </dataValidation>
  </dataValidations>
  <pageMargins left="0.7" right="0.7" top="0.75" bottom="0.75" header="0.3" footer="0.3"/>
  <pageSetup paperSize="9" scale="28" orientation="portrait" r:id="rId1"/>
  <headerFooter>
    <oddHeader>&amp;C&amp;"-,Gras"&amp;14&amp;UÉvaluation pré orientation Segpa - Mathématiques&amp;R&amp;"-,Gras"Année 2019 - 2020</oddHead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6"/>
  <sheetViews>
    <sheetView tabSelected="1" workbookViewId="0">
      <selection activeCell="D7" sqref="D7"/>
    </sheetView>
  </sheetViews>
  <sheetFormatPr baseColWidth="10" defaultRowHeight="15" x14ac:dyDescent="0.25"/>
  <cols>
    <col min="1" max="1" width="20.42578125" bestFit="1" customWidth="1"/>
    <col min="2" max="2" width="14.42578125" customWidth="1"/>
  </cols>
  <sheetData>
    <row r="1" spans="1:4" x14ac:dyDescent="0.25">
      <c r="B1" t="s">
        <v>88</v>
      </c>
      <c r="C1" t="s">
        <v>89</v>
      </c>
      <c r="D1" t="s">
        <v>90</v>
      </c>
    </row>
    <row r="2" spans="1:4" x14ac:dyDescent="0.25">
      <c r="A2" t="s">
        <v>211</v>
      </c>
      <c r="B2">
        <f>Mathématiques!$F$17</f>
        <v>0</v>
      </c>
      <c r="C2">
        <f>Mathématiques!$G$17</f>
        <v>0</v>
      </c>
      <c r="D2">
        <f>Mathématiques!$H$17</f>
        <v>100</v>
      </c>
    </row>
    <row r="3" spans="1:4" x14ac:dyDescent="0.25">
      <c r="A3" t="s">
        <v>212</v>
      </c>
      <c r="B3">
        <f>Mathématiques!$F$34</f>
        <v>0</v>
      </c>
      <c r="C3">
        <f>Mathématiques!$G$34</f>
        <v>0</v>
      </c>
      <c r="D3">
        <f>Mathématiques!$H$34</f>
        <v>100</v>
      </c>
    </row>
    <row r="4" spans="1:4" x14ac:dyDescent="0.25">
      <c r="A4" t="s">
        <v>165</v>
      </c>
      <c r="B4">
        <f>Mathématiques!$F$39</f>
        <v>0</v>
      </c>
      <c r="C4">
        <f>Mathématiques!$G$39</f>
        <v>0</v>
      </c>
      <c r="D4">
        <f>Mathématiques!$H$39</f>
        <v>100</v>
      </c>
    </row>
    <row r="5" spans="1:4" x14ac:dyDescent="0.25">
      <c r="A5" t="s">
        <v>176</v>
      </c>
      <c r="B5">
        <f>Mathématiques!$F$47</f>
        <v>0</v>
      </c>
      <c r="C5">
        <f>Mathématiques!$G$47</f>
        <v>0</v>
      </c>
      <c r="D5">
        <f>Mathématiques!$H$47</f>
        <v>100</v>
      </c>
    </row>
    <row r="6" spans="1:4" ht="30" customHeight="1" x14ac:dyDescent="0.25">
      <c r="A6" s="1" t="s">
        <v>213</v>
      </c>
      <c r="B6">
        <f>Mathématiques!$F$56</f>
        <v>0</v>
      </c>
      <c r="C6">
        <f>Mathématiques!$G$56</f>
        <v>0</v>
      </c>
      <c r="D6">
        <f>Mathématiques!$H$56</f>
        <v>100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Français</vt:lpstr>
      <vt:lpstr>Synthèse</vt:lpstr>
      <vt:lpstr>Mathématiques</vt:lpstr>
      <vt:lpstr>Synthèse (2)</vt:lpstr>
    </vt:vector>
  </TitlesOfParts>
  <Company>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rwahler</dc:creator>
  <cp:lastModifiedBy>Utilisateur Windows</cp:lastModifiedBy>
  <cp:lastPrinted>2021-12-12T17:24:23Z</cp:lastPrinted>
  <dcterms:created xsi:type="dcterms:W3CDTF">2019-11-13T10:55:00Z</dcterms:created>
  <dcterms:modified xsi:type="dcterms:W3CDTF">2024-03-05T10:47:12Z</dcterms:modified>
</cp:coreProperties>
</file>