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AIO\_A_Classer\Cordées de la réussite - partage ressources\CORDEES\AAP_2024-2025\V2AAP - partage\"/>
    </mc:Choice>
  </mc:AlternateContent>
  <bookViews>
    <workbookView xWindow="0" yWindow="0" windowWidth="24720" windowHeight="11625" tabRatio="654"/>
  </bookViews>
  <sheets>
    <sheet name="A COMPLETER" sheetId="1" r:id="rId1"/>
    <sheet name="Caractéristiques EPLE" sheetId="11" r:id="rId2"/>
    <sheet name="Identification QPV" sheetId="12" r:id="rId3"/>
    <sheet name="listes" sheetId="7" r:id="rId4"/>
    <sheet name="Spé niveaux" sheetId="3" state="hidden" r:id="rId5"/>
  </sheets>
  <definedNames>
    <definedName name="_xlnm._FilterDatabase" localSheetId="1" hidden="1">'Caractéristiques EPLE'!$A$1:$J$679</definedName>
    <definedName name="_xlnm.Print_Area" localSheetId="0">'A COMPLETER'!$A$1:$AB$270</definedName>
    <definedName name="_xlnm.Print_Area" localSheetId="2">'Identification QPV'!$A$1:$K$111</definedName>
  </definedNames>
  <calcPr calcId="162913"/>
</workbook>
</file>

<file path=xl/calcChain.xml><?xml version="1.0" encoding="utf-8"?>
<calcChain xmlns="http://schemas.openxmlformats.org/spreadsheetml/2006/main">
  <c r="A66" i="1" l="1"/>
  <c r="S133" i="1" l="1"/>
  <c r="V94" i="1" l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K256" i="1" l="1"/>
  <c r="J256" i="1"/>
  <c r="E256" i="1"/>
  <c r="D256" i="1"/>
  <c r="E254" i="1"/>
  <c r="D254" i="1"/>
  <c r="K254" i="1"/>
  <c r="J254" i="1"/>
  <c r="E252" i="1"/>
  <c r="D252" i="1"/>
  <c r="K252" i="1"/>
  <c r="J252" i="1"/>
  <c r="E250" i="1"/>
  <c r="D250" i="1"/>
  <c r="K250" i="1"/>
  <c r="J250" i="1"/>
  <c r="E248" i="1"/>
  <c r="D248" i="1"/>
  <c r="K248" i="1"/>
  <c r="J248" i="1"/>
  <c r="E244" i="1"/>
  <c r="D244" i="1"/>
  <c r="K244" i="1"/>
  <c r="J244" i="1"/>
  <c r="E241" i="1"/>
  <c r="D241" i="1"/>
  <c r="E236" i="1"/>
  <c r="D236" i="1"/>
  <c r="K230" i="1"/>
  <c r="J230" i="1"/>
  <c r="E230" i="1"/>
  <c r="D230" i="1"/>
  <c r="K228" i="1"/>
  <c r="J228" i="1"/>
  <c r="K226" i="1"/>
  <c r="J226" i="1"/>
  <c r="E226" i="1"/>
  <c r="D226" i="1"/>
  <c r="E260" i="1" l="1"/>
  <c r="K260" i="1"/>
  <c r="J260" i="1"/>
  <c r="J269" i="1" s="1"/>
  <c r="D260" i="1"/>
  <c r="D269" i="1" s="1"/>
  <c r="K261" i="1" l="1"/>
  <c r="K269" i="1" s="1"/>
  <c r="E261" i="1"/>
  <c r="E269" i="1" s="1"/>
  <c r="I167" i="1" l="1"/>
  <c r="I191" i="1" l="1"/>
  <c r="I193" i="1"/>
  <c r="D193" i="1"/>
  <c r="D191" i="1"/>
  <c r="D189" i="1"/>
  <c r="I189" i="1"/>
  <c r="D187" i="1"/>
  <c r="I187" i="1"/>
  <c r="D185" i="1"/>
  <c r="I185" i="1"/>
  <c r="D181" i="1"/>
  <c r="I181" i="1"/>
  <c r="D178" i="1"/>
  <c r="D173" i="1"/>
  <c r="D167" i="1"/>
  <c r="I165" i="1"/>
  <c r="I163" i="1"/>
  <c r="D163" i="1"/>
  <c r="D197" i="1" l="1"/>
  <c r="D205" i="1" s="1"/>
  <c r="I197" i="1"/>
  <c r="I205" i="1" s="1"/>
  <c r="S132" i="1" l="1"/>
  <c r="S131" i="1"/>
  <c r="S130" i="1"/>
  <c r="S127" i="1"/>
  <c r="S126" i="1"/>
  <c r="S125" i="1"/>
  <c r="M128" i="1"/>
  <c r="M127" i="1"/>
  <c r="M135" i="1"/>
  <c r="M134" i="1"/>
  <c r="M132" i="1"/>
  <c r="M131" i="1"/>
  <c r="M130" i="1"/>
  <c r="M126" i="1"/>
  <c r="M125" i="1"/>
  <c r="H131" i="1"/>
  <c r="H126" i="1"/>
  <c r="F131" i="1"/>
  <c r="G131" i="1"/>
  <c r="G126" i="1"/>
  <c r="F126" i="1"/>
  <c r="K66" i="1"/>
  <c r="S66" i="1"/>
  <c r="M133" i="1" l="1"/>
  <c r="V71" i="1" l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70" i="1"/>
  <c r="V66" i="1" l="1"/>
  <c r="I151" i="1"/>
  <c r="I155" i="1" s="1"/>
</calcChain>
</file>

<file path=xl/sharedStrings.xml><?xml version="1.0" encoding="utf-8"?>
<sst xmlns="http://schemas.openxmlformats.org/spreadsheetml/2006/main" count="4211" uniqueCount="2203">
  <si>
    <t>Filles</t>
  </si>
  <si>
    <t>Garçons</t>
  </si>
  <si>
    <t>Nom de l'établissement</t>
  </si>
  <si>
    <t>Adresse</t>
  </si>
  <si>
    <t>Commune</t>
  </si>
  <si>
    <t>TOTAL</t>
  </si>
  <si>
    <t>EN COLLEGE</t>
  </si>
  <si>
    <t>EN LYCEE</t>
  </si>
  <si>
    <t>Déplacements</t>
  </si>
  <si>
    <t>NOM DE LA CORDÉE</t>
  </si>
  <si>
    <t>UAI</t>
  </si>
  <si>
    <t>2nde</t>
  </si>
  <si>
    <t>Tle</t>
  </si>
  <si>
    <t>A compléter</t>
  </si>
  <si>
    <t>1ère</t>
  </si>
  <si>
    <t>3e</t>
  </si>
  <si>
    <t>4e</t>
  </si>
  <si>
    <t>CAP 2e année</t>
  </si>
  <si>
    <t>Ulis</t>
  </si>
  <si>
    <t>Professionnelle</t>
  </si>
  <si>
    <t>CAP 1ère année</t>
  </si>
  <si>
    <t>Segpa</t>
  </si>
  <si>
    <t>Technologique</t>
  </si>
  <si>
    <t>Prépa métiers</t>
  </si>
  <si>
    <t>Générale</t>
  </si>
  <si>
    <t>GT</t>
  </si>
  <si>
    <t>Matériel</t>
  </si>
  <si>
    <t xml:space="preserve">Billeterie </t>
  </si>
  <si>
    <t>Autre (précisez)</t>
  </si>
  <si>
    <t>Transports</t>
  </si>
  <si>
    <t>Bus</t>
  </si>
  <si>
    <t>Train</t>
  </si>
  <si>
    <t>Location car</t>
  </si>
  <si>
    <t>Non concerné</t>
  </si>
  <si>
    <t>REP</t>
  </si>
  <si>
    <t xml:space="preserve">A compléter </t>
  </si>
  <si>
    <t xml:space="preserve">Non </t>
  </si>
  <si>
    <t>REP +</t>
  </si>
  <si>
    <t>Dépenses encordés</t>
  </si>
  <si>
    <t>Dépenses têtes de cordées</t>
  </si>
  <si>
    <t>Rémunération du référent cordée de l'établissement</t>
  </si>
  <si>
    <t>Transport Tuteurs</t>
  </si>
  <si>
    <t>Véhicule personnel</t>
  </si>
  <si>
    <t>Subventions aux associations</t>
  </si>
  <si>
    <t>Défraiement des frais de transport des tuteurs</t>
  </si>
  <si>
    <t>Code postal</t>
  </si>
  <si>
    <t>I - IDENTIFICATION DE LA CORDEE</t>
  </si>
  <si>
    <t>Téléphone</t>
  </si>
  <si>
    <t>Adresse mail</t>
  </si>
  <si>
    <t>Métro / tramway</t>
  </si>
  <si>
    <t xml:space="preserve">Oui </t>
  </si>
  <si>
    <t>Non</t>
  </si>
  <si>
    <t xml:space="preserve">Si, oui lequel ? </t>
  </si>
  <si>
    <t>Autre : précisez</t>
  </si>
  <si>
    <t>Montant</t>
  </si>
  <si>
    <t>Renouvellement</t>
  </si>
  <si>
    <t xml:space="preserve">Type d'établissement </t>
  </si>
  <si>
    <t>Dont garçons</t>
  </si>
  <si>
    <t>Universités</t>
  </si>
  <si>
    <t>IUT</t>
  </si>
  <si>
    <t>CPGE</t>
  </si>
  <si>
    <t>STS</t>
  </si>
  <si>
    <t>NOMBRE</t>
  </si>
  <si>
    <t>Nature du partenariat</t>
  </si>
  <si>
    <t>Grandes écoles</t>
  </si>
  <si>
    <t>IFSI</t>
  </si>
  <si>
    <t>Ecoles du service public</t>
  </si>
  <si>
    <t>COMMENTAIRES</t>
  </si>
  <si>
    <t>Nom des établissements d'enseignement supérieur</t>
  </si>
  <si>
    <t>INSPE</t>
  </si>
  <si>
    <t>Total tuteurs</t>
  </si>
  <si>
    <t>Total tuteurs étudiants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</si>
  <si>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issus des QPV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</si>
  <si>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cité éducative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</si>
  <si>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zone rurale ou isolée</t>
    </r>
  </si>
  <si>
    <t>Date de création</t>
  </si>
  <si>
    <t>A - ETABLISSEMENT TETE DE CORDEE ASSURANT LE PORTAGE ADMINISTRATIF ET FINANCIER</t>
  </si>
  <si>
    <t>NOM / prénom</t>
  </si>
  <si>
    <t>B - EN CAS DE CONSORTIUM - AUTRES ETABLISSEMENTS PARTENAIRES</t>
  </si>
  <si>
    <t>C - PERSONNES REFERENTES DE LA CORDEE</t>
  </si>
  <si>
    <t>ÉTABLISSEMENT TÊTE DE CORDÉE</t>
  </si>
  <si>
    <t>DIRECTION DE L'ÉTABLISSEMENT TÊTE DE CORDÉE</t>
  </si>
  <si>
    <t>GESTIONNAIRE FINANCIER DE L'ÉTABLISSEMENT TÊTE DE CORDÉE</t>
  </si>
  <si>
    <t>ÉTABLISSEMENT 1 ASSOCIÉ</t>
  </si>
  <si>
    <t>ÉTABLISSEMENT 2 ASSOCIÉ</t>
  </si>
  <si>
    <t>RÉFÉRENT 1 DE LA CORDÉE</t>
  </si>
  <si>
    <t>RÉFÉRENT 2 DE LA CORDÉE (le cas échéant)</t>
  </si>
  <si>
    <t>Fonction</t>
  </si>
  <si>
    <t xml:space="preserve">Etablissement de rattachement </t>
  </si>
  <si>
    <t>rural</t>
  </si>
  <si>
    <t>Montpellier</t>
  </si>
  <si>
    <t>non</t>
  </si>
  <si>
    <t>REP+</t>
  </si>
  <si>
    <t>non rural</t>
  </si>
  <si>
    <t>Toulouse</t>
  </si>
  <si>
    <t>EREA</t>
  </si>
  <si>
    <t>LEGTA</t>
  </si>
  <si>
    <t>LEGT PR</t>
  </si>
  <si>
    <t>LEGT PU</t>
  </si>
  <si>
    <t>LPO PR</t>
  </si>
  <si>
    <t>LPO PU</t>
  </si>
  <si>
    <t>LP PU</t>
  </si>
  <si>
    <t>LP PR</t>
  </si>
  <si>
    <t>Cité éducative</t>
  </si>
  <si>
    <t>Nvel encordement</t>
  </si>
  <si>
    <t>Oui</t>
  </si>
  <si>
    <t>4ème</t>
  </si>
  <si>
    <t>3ème</t>
  </si>
  <si>
    <t>Dont élèves de la voie TECHNO</t>
  </si>
  <si>
    <t>Dont élèves de la voie PRO 
(CAP et/ou Bac pro)</t>
  </si>
  <si>
    <t>Dont 
filles</t>
  </si>
  <si>
    <r>
      <t xml:space="preserve">Académie
</t>
    </r>
    <r>
      <rPr>
        <sz val="11"/>
        <color theme="1"/>
        <rFont val="Arial"/>
        <family val="2"/>
      </rPr>
      <t>(Montpellier/
Toulouse)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</si>
  <si>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des lycées agricoles</t>
    </r>
  </si>
  <si>
    <r>
      <t xml:space="preserve">TOTAL
</t>
    </r>
    <r>
      <rPr>
        <b/>
        <sz val="9"/>
        <color rgb="FFFF0000"/>
        <rFont val="Arial"/>
        <family val="2"/>
      </rPr>
      <t>Calcul automatique</t>
    </r>
  </si>
  <si>
    <t>III - TUTORAT</t>
  </si>
  <si>
    <t>CHARGES</t>
  </si>
  <si>
    <t>PRODUITS</t>
  </si>
  <si>
    <t>Charges fixes de fonctionnement</t>
  </si>
  <si>
    <t>Frais financiers</t>
  </si>
  <si>
    <t>Prévision</t>
  </si>
  <si>
    <t>Réalisation</t>
  </si>
  <si>
    <t>PROFIL DES BENEFICIAIRES DE LA CORDÉE</t>
  </si>
  <si>
    <t>ZONE CALCULEE AUTOMATIQUEMENT à partir des informations renseignées dans le tableau ci-dessus, MERCI DE NE PAS MODIFIER</t>
  </si>
  <si>
    <r>
      <rPr>
        <b/>
        <sz val="20"/>
        <color rgb="FF0070C0"/>
        <rFont val="Arial"/>
        <family val="2"/>
      </rPr>
      <t xml:space="preserve">
APPEL A PROJETS
</t>
    </r>
    <r>
      <rPr>
        <b/>
        <sz val="28"/>
        <color rgb="FF0070C0"/>
        <rFont val="Arial"/>
        <family val="2"/>
      </rPr>
      <t xml:space="preserve">CORDEES DE LA REUSSITE
</t>
    </r>
    <r>
      <rPr>
        <b/>
        <sz val="28"/>
        <color rgb="FFFF0000"/>
        <rFont val="Arial"/>
        <family val="2"/>
      </rPr>
      <t>DEMANDE DE FINANCEMENTS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20"/>
        <color rgb="FF0070C0"/>
        <rFont val="Arial"/>
        <family val="2"/>
      </rPr>
      <t xml:space="preserve">Année scolaire </t>
    </r>
    <r>
      <rPr>
        <b/>
        <sz val="20"/>
        <color rgb="FFFF0000"/>
        <rFont val="Arial"/>
        <family val="2"/>
      </rPr>
      <t xml:space="preserve">202  - 202 </t>
    </r>
  </si>
  <si>
    <r>
      <t xml:space="preserve">Etudiants </t>
    </r>
    <r>
      <rPr>
        <b/>
        <u/>
        <sz val="11"/>
        <color theme="1"/>
        <rFont val="Arial"/>
        <family val="2"/>
      </rPr>
      <t>encordés</t>
    </r>
  </si>
  <si>
    <r>
      <t xml:space="preserve">Nombre </t>
    </r>
    <r>
      <rPr>
        <b/>
        <u/>
        <sz val="16"/>
        <color rgb="FF071085"/>
        <rFont val="Arial"/>
        <family val="2"/>
      </rPr>
      <t>prévisionnel</t>
    </r>
    <r>
      <rPr>
        <b/>
        <sz val="16"/>
        <color rgb="FF071085"/>
        <rFont val="Arial"/>
        <family val="2"/>
      </rPr>
      <t xml:space="preserve"> d'élèves encordés </t>
    </r>
    <r>
      <rPr>
        <b/>
        <u/>
        <sz val="16"/>
        <color rgb="FF071085"/>
        <rFont val="Arial"/>
        <family val="2"/>
      </rPr>
      <t>par établissement</t>
    </r>
  </si>
  <si>
    <r>
      <t>Dont élèves en QPV</t>
    </r>
    <r>
      <rPr>
        <b/>
        <i/>
        <sz val="11"/>
        <color theme="1"/>
        <rFont val="Arial"/>
        <family val="2"/>
      </rPr>
      <t xml:space="preserve"> 
</t>
    </r>
    <r>
      <rPr>
        <b/>
        <sz val="10"/>
        <color rgb="FF071085"/>
        <rFont val="Arial"/>
        <family val="2"/>
      </rPr>
      <t>cf onglet "QPV"</t>
    </r>
  </si>
  <si>
    <r>
      <rPr>
        <sz val="8"/>
        <color theme="1"/>
        <rFont val="Arial"/>
        <family val="2"/>
      </rPr>
      <t>le cas échéant</t>
    </r>
    <r>
      <rPr>
        <sz val="9"/>
        <color theme="1"/>
        <rFont val="Arial"/>
        <family val="2"/>
      </rPr>
      <t xml:space="preserve">
</t>
    </r>
    <r>
      <rPr>
        <b/>
        <sz val="12"/>
        <color rgb="FF00B050"/>
        <rFont val="Arial"/>
        <family val="2"/>
      </rPr>
      <t xml:space="preserve">
23-24</t>
    </r>
    <r>
      <rPr>
        <sz val="11"/>
        <color theme="1"/>
        <rFont val="Arial"/>
        <family val="2"/>
      </rPr>
      <t xml:space="preserve">
Dépenses engagées</t>
    </r>
  </si>
  <si>
    <r>
      <rPr>
        <sz val="8"/>
        <color theme="1"/>
        <rFont val="Arial"/>
        <family val="2"/>
      </rPr>
      <t>le cas échéant</t>
    </r>
    <r>
      <rPr>
        <sz val="9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24-25</t>
    </r>
    <r>
      <rPr>
        <sz val="11"/>
        <color theme="1"/>
        <rFont val="Arial"/>
        <family val="2"/>
      </rPr>
      <t xml:space="preserve">
Préciser les autres financeurs </t>
    </r>
  </si>
  <si>
    <t xml:space="preserve">Personne référente au sein de l'EPLE mutualisateur </t>
  </si>
  <si>
    <r>
      <t xml:space="preserve">Le réseau d'établissements encordés a t-il identifié un établissement mutualisateur ? 
</t>
    </r>
    <r>
      <rPr>
        <sz val="12"/>
        <rFont val="Arial"/>
        <family val="2"/>
      </rPr>
      <t>(L'établissement mutualisateur perçoit et gère le budget de l'ensemble des établissements encordés participant à la Cordée et doit être identifié comme tel dans la convention de partenariat établie avec la Tête de Cordées)</t>
    </r>
  </si>
  <si>
    <t>II - ETABLISSEMENTS ENCORDES</t>
  </si>
  <si>
    <t xml:space="preserve">IV - FINANCEMENTS 2024-2025 DE LA TETE DE CORDEE </t>
  </si>
  <si>
    <t>BUDGET PREVISIONNEL DE LA TETE DE CORDEES 2024-2025</t>
  </si>
  <si>
    <t>Commentaires</t>
  </si>
  <si>
    <t xml:space="preserve">60 - Achat </t>
  </si>
  <si>
    <t xml:space="preserve">70 - Vente de produits finis, de marchandises, de prestations de services </t>
  </si>
  <si>
    <t>Prestations de services</t>
  </si>
  <si>
    <t xml:space="preserve">Vente de produits finis, de marchandises, de prestations de services </t>
  </si>
  <si>
    <t>Achats matières et fournitures</t>
  </si>
  <si>
    <t>73 - Dotations et produits de tarification</t>
  </si>
  <si>
    <t>Autres fournitures</t>
  </si>
  <si>
    <t xml:space="preserve"> Dotations et produits de tarification</t>
  </si>
  <si>
    <t>61 - Services extérieurs</t>
  </si>
  <si>
    <t>74 - Subventions d'exploitation</t>
  </si>
  <si>
    <t>Locations immobilières et mobilières</t>
  </si>
  <si>
    <t>ETAT / Rectorat</t>
  </si>
  <si>
    <t>Entretien et réparation</t>
  </si>
  <si>
    <t>Assurance</t>
  </si>
  <si>
    <t>Conseil régional</t>
  </si>
  <si>
    <t>Documentation – formation</t>
  </si>
  <si>
    <t>Conseil départemental</t>
  </si>
  <si>
    <t>Divers (dont sous-traitance générale)</t>
  </si>
  <si>
    <t>Intercommunalité (EPCI, EPT, Métropole)</t>
  </si>
  <si>
    <t>62 - Autres services extérieurs</t>
  </si>
  <si>
    <t>Rémunérations intermédiaires, honoraires</t>
  </si>
  <si>
    <t>Organismes sociaux (CAF…A préciser)</t>
  </si>
  <si>
    <t>Publicité, publications</t>
  </si>
  <si>
    <t>Fonds européens (FSE,FEDER…)</t>
  </si>
  <si>
    <t>Déplacements, missions</t>
  </si>
  <si>
    <t xml:space="preserve">Agence de Services et de Paiement (ASP) - Emplois aidés </t>
  </si>
  <si>
    <t>Aides privées (fondations…)</t>
  </si>
  <si>
    <t>63 - Impôts et taxes</t>
  </si>
  <si>
    <t>Impôts et taxes sur rémunérations</t>
  </si>
  <si>
    <t>Autres impôts et taxes</t>
  </si>
  <si>
    <t>75 - Autres produits de gestion courante</t>
  </si>
  <si>
    <t>64 - Charges de personnel</t>
  </si>
  <si>
    <t>756- Cotisations</t>
  </si>
  <si>
    <t>Rémunération des personnels (salaires, vacations,,,)</t>
  </si>
  <si>
    <t>758-Dons manuels-Mécénats</t>
  </si>
  <si>
    <t>Charges sociales</t>
  </si>
  <si>
    <t>750-Autres produits de gestion courante</t>
  </si>
  <si>
    <t>Autres charges de personnel</t>
  </si>
  <si>
    <t>76 - Produits financiers</t>
  </si>
  <si>
    <t>65 - Autres charges de gestion courante</t>
  </si>
  <si>
    <t>Produits financiers</t>
  </si>
  <si>
    <t>Autres charges de gestion courante</t>
  </si>
  <si>
    <t>77 - Produits exceptionnels</t>
  </si>
  <si>
    <t>66 - Charges financières</t>
  </si>
  <si>
    <t>Produits exceptionnels</t>
  </si>
  <si>
    <t>Charges financières</t>
  </si>
  <si>
    <t>78 - Reprises sur amortissements et provisions</t>
  </si>
  <si>
    <t>67 - Charges exceptionnelles</t>
  </si>
  <si>
    <t>Reprises sur amortissements et provisions</t>
  </si>
  <si>
    <t>Charges exceptionnelles</t>
  </si>
  <si>
    <t>78 - Transfert de charges</t>
  </si>
  <si>
    <t>68 - Dotation provisions et amortissements</t>
  </si>
  <si>
    <t>Transferts de charges</t>
  </si>
  <si>
    <t>Dotation aux amortissements</t>
  </si>
  <si>
    <t>CHARGES INDIRECTES AFFECTEES A L'ACTION</t>
  </si>
  <si>
    <t>RESSOURCES PROPRES AFFECTEES AU PROJET</t>
  </si>
  <si>
    <t>Fonds propres</t>
  </si>
  <si>
    <t>Autres charges indirectes</t>
  </si>
  <si>
    <t>CONTRIBUTIONS VOLONTAIRES</t>
  </si>
  <si>
    <t>86 - Emplois des contributions volontaires en nature</t>
  </si>
  <si>
    <t>87 - Contributions volontaires en nature</t>
  </si>
  <si>
    <t>860 – Secours en nature</t>
  </si>
  <si>
    <t>870 – Bénévolat</t>
  </si>
  <si>
    <t>861 – Mise à disposition gratuite de biens et services</t>
  </si>
  <si>
    <t>871 – Prestations en nature</t>
  </si>
  <si>
    <t>862 – Prestations</t>
  </si>
  <si>
    <t>875 – Dons en nature</t>
  </si>
  <si>
    <t>864 – Personnel bénévole</t>
  </si>
  <si>
    <t>TOTAL GENERAL - Somme automatique</t>
  </si>
  <si>
    <t>Nom de l'établissement encordé</t>
  </si>
  <si>
    <r>
      <rPr>
        <b/>
        <sz val="11"/>
        <color theme="1"/>
        <rFont val="Arial"/>
        <family val="2"/>
      </rPr>
      <t>UAI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rgb="FF071085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</si>
  <si>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Education prioritaire
</t>
    </r>
    <r>
      <rPr>
        <sz val="11"/>
        <color theme="1"/>
        <rFont val="Arial"/>
        <family val="2"/>
      </rPr>
      <t>(REP+/REP/Non)</t>
    </r>
  </si>
  <si>
    <r>
      <rPr>
        <b/>
        <sz val="11"/>
        <color theme="1"/>
        <rFont val="Arial"/>
        <family val="2"/>
      </rPr>
      <t xml:space="preserve">Rural
</t>
    </r>
    <r>
      <rPr>
        <sz val="11"/>
        <color theme="1"/>
        <rFont val="Arial"/>
        <family val="2"/>
      </rPr>
      <t>(rural / non rural)</t>
    </r>
  </si>
  <si>
    <r>
      <rPr>
        <b/>
        <sz val="11"/>
        <color theme="1"/>
        <rFont val="Arial"/>
        <family val="2"/>
      </rPr>
      <t xml:space="preserve">Internat </t>
    </r>
    <r>
      <rPr>
        <b/>
        <sz val="10"/>
        <color theme="1"/>
        <rFont val="Arial"/>
        <family val="2"/>
      </rPr>
      <t>d'excellence</t>
    </r>
    <r>
      <rPr>
        <b/>
        <sz val="12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(oui/non)</t>
    </r>
  </si>
  <si>
    <r>
      <rPr>
        <sz val="8"/>
        <color theme="1"/>
        <rFont val="Arial"/>
        <family val="2"/>
      </rPr>
      <t xml:space="preserve">le cas échéant
</t>
    </r>
    <r>
      <rPr>
        <b/>
        <sz val="12"/>
        <color rgb="FF00B050"/>
        <rFont val="Arial"/>
        <family val="2"/>
      </rPr>
      <t xml:space="preserve">
23-24</t>
    </r>
    <r>
      <rPr>
        <b/>
        <sz val="11"/>
        <color theme="1"/>
        <rFont val="Arial"/>
        <family val="2"/>
      </rPr>
      <t xml:space="preserve">
Subvent° 
rectorat obtenue</t>
    </r>
  </si>
  <si>
    <r>
      <rPr>
        <sz val="8"/>
        <color theme="1"/>
        <rFont val="Arial"/>
        <family val="2"/>
      </rPr>
      <t>le cas échéant</t>
    </r>
    <r>
      <rPr>
        <sz val="9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2"/>
        <color rgb="FF00B050"/>
        <rFont val="Arial"/>
        <family val="2"/>
      </rPr>
      <t>23-24</t>
    </r>
    <r>
      <rPr>
        <b/>
        <sz val="11"/>
        <color theme="1"/>
        <rFont val="Arial"/>
        <family val="2"/>
      </rPr>
      <t xml:space="preserve"> Reliquat </t>
    </r>
    <r>
      <rPr>
        <sz val="11"/>
        <color theme="1"/>
        <rFont val="Arial"/>
        <family val="2"/>
      </rPr>
      <t>subvent° rectorat</t>
    </r>
  </si>
  <si>
    <r>
      <rPr>
        <sz val="8"/>
        <color theme="1"/>
        <rFont val="Arial"/>
        <family val="2"/>
      </rPr>
      <t>le cas échéant</t>
    </r>
    <r>
      <rPr>
        <sz val="9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2"/>
        <rFont val="Arial"/>
        <family val="2"/>
      </rPr>
      <t>24-25</t>
    </r>
    <r>
      <rPr>
        <sz val="11"/>
        <color theme="1"/>
        <rFont val="Arial"/>
        <family val="2"/>
      </rPr>
      <t xml:space="preserve">
Demande subvent° </t>
    </r>
    <r>
      <rPr>
        <b/>
        <sz val="11"/>
        <color theme="1"/>
        <rFont val="Arial"/>
        <family val="2"/>
      </rPr>
      <t>rectorat</t>
    </r>
  </si>
  <si>
    <r>
      <rPr>
        <sz val="8"/>
        <color theme="1"/>
        <rFont val="Arial"/>
        <family val="2"/>
      </rPr>
      <t>le cas échéant</t>
    </r>
    <r>
      <rPr>
        <sz val="9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24-25</t>
    </r>
    <r>
      <rPr>
        <sz val="11"/>
        <color theme="1"/>
        <rFont val="Arial"/>
        <family val="2"/>
      </rPr>
      <t xml:space="preserve">
Autres financem</t>
    </r>
    <r>
      <rPr>
        <vertAlign val="superscript"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sollicités</t>
    </r>
  </si>
  <si>
    <r>
      <rPr>
        <b/>
        <sz val="16"/>
        <color theme="0" tint="-0.499984740745262"/>
        <rFont val="Arial"/>
        <family val="2"/>
      </rPr>
      <t>Zones grisées = zones calculées, merci de ne pas modifier</t>
    </r>
    <r>
      <rPr>
        <b/>
        <sz val="16"/>
        <color rgb="FFFF0000"/>
        <rFont val="Arial"/>
        <family val="2"/>
      </rPr>
      <t xml:space="preserve">
Merci de ne pas ajouter de colonnes et de lignes intermédiaires, de ne pas modifier la mise en forme des cellules et de ne pas fusionner</t>
    </r>
  </si>
  <si>
    <t>Dont collégiens de 4e</t>
  </si>
  <si>
    <t>Dont collégiens de 3e</t>
  </si>
  <si>
    <t>Dont collégiens de REP/REP+</t>
  </si>
  <si>
    <t xml:space="preserve">Dont collégiens issus des QPV </t>
  </si>
  <si>
    <t>Dont lycéens de 2nde</t>
  </si>
  <si>
    <t>Dont lycéens de 1ère</t>
  </si>
  <si>
    <t>Dont lycéens de Tle</t>
  </si>
  <si>
    <t>Dont lycéens généraux</t>
  </si>
  <si>
    <t>Dont lycéens technologiques</t>
  </si>
  <si>
    <t>Dont lycéens professionnels</t>
  </si>
  <si>
    <t>Dont collégiens en zone rurale ou isolée</t>
  </si>
  <si>
    <t>Dont collégiens en cité éducative</t>
  </si>
  <si>
    <t>Dont collégiens des lycées agricoles (4e/3e)</t>
  </si>
  <si>
    <r>
      <t xml:space="preserve">ORIGINE DES TUTEURS </t>
    </r>
    <r>
      <rPr>
        <sz val="14"/>
        <rFont val="Arial"/>
        <family val="2"/>
      </rPr>
      <t>(données prévisionnelles)</t>
    </r>
  </si>
  <si>
    <r>
      <rPr>
        <b/>
        <u/>
        <sz val="12"/>
        <color rgb="FF0070C0"/>
        <rFont val="Arial"/>
        <family val="2"/>
      </rPr>
      <t>Tuteurs du monde ASSOCIATIF</t>
    </r>
    <r>
      <rPr>
        <b/>
        <sz val="12"/>
        <color rgb="FF0070C0"/>
        <rFont val="Arial"/>
        <family val="2"/>
        <charset val="1"/>
      </rPr>
      <t xml:space="preserve"> </t>
    </r>
    <r>
      <rPr>
        <sz val="12"/>
        <color rgb="FF0070C0"/>
        <rFont val="Arial"/>
        <family val="2"/>
      </rPr>
      <t>(ne s'appuyant pas sur des étudiants)</t>
    </r>
  </si>
  <si>
    <r>
      <rPr>
        <b/>
        <u/>
        <sz val="12"/>
        <color rgb="FF0070C0"/>
        <rFont val="Arial"/>
        <family val="2"/>
      </rPr>
      <t>AUTRES</t>
    </r>
    <r>
      <rPr>
        <b/>
        <sz val="12"/>
        <color rgb="FF0070C0"/>
        <rFont val="Arial"/>
        <family val="2"/>
        <charset val="1"/>
      </rPr>
      <t xml:space="preserve"> tuteurs </t>
    </r>
    <r>
      <rPr>
        <sz val="12"/>
        <color rgb="FF0070C0"/>
        <rFont val="Arial"/>
        <family val="2"/>
      </rPr>
      <t>(préciser en commentaires)</t>
    </r>
  </si>
  <si>
    <t>Nombre prévisionnel de collégiens encordés</t>
  </si>
  <si>
    <t>Nombre prévisionnel de lycéens encordés</t>
  </si>
  <si>
    <t>Zones grisées = zones calculées, merci de ne pas modifier</t>
  </si>
  <si>
    <t>Autres financements (A détailler):</t>
  </si>
  <si>
    <t>ETAT/Politique de la ville</t>
  </si>
  <si>
    <r>
      <rPr>
        <b/>
        <sz val="12"/>
        <color theme="0"/>
        <rFont val="Arial"/>
        <family val="2"/>
      </rPr>
      <t xml:space="preserve">TOTAL DES CHARGES </t>
    </r>
    <r>
      <rPr>
        <sz val="12"/>
        <color theme="0"/>
        <rFont val="Arial"/>
        <family val="2"/>
      </rPr>
      <t>- Somme automatique</t>
    </r>
  </si>
  <si>
    <r>
      <rPr>
        <b/>
        <sz val="12"/>
        <color theme="0"/>
        <rFont val="Arial"/>
        <family val="2"/>
      </rPr>
      <t xml:space="preserve">TOTAL DES PRODUITS </t>
    </r>
    <r>
      <rPr>
        <sz val="12"/>
        <color theme="0"/>
        <rFont val="Arial"/>
        <family val="2"/>
      </rPr>
      <t>- Somme automatique</t>
    </r>
  </si>
  <si>
    <t>Les charges doivent être égales aux produits.</t>
  </si>
  <si>
    <t>Les totaux doivent être égaux.</t>
  </si>
  <si>
    <t>V - BILAN N-1 (si renouvellement de demande)</t>
  </si>
  <si>
    <t>► dont nombre de filles</t>
  </si>
  <si>
    <t>► dont nombre de garçons</t>
  </si>
  <si>
    <t>► dont nombre de filles résidant en QPV</t>
  </si>
  <si>
    <t>► dont nombre de garçons résidant en QPV</t>
  </si>
  <si>
    <t>Tuteurs du monde PROFESSIONNEL</t>
  </si>
  <si>
    <t>Tuteurs ETUDIANTS</t>
  </si>
  <si>
    <t>ETAT/Poiltique de la ville</t>
  </si>
  <si>
    <t>Autres financements (A détailler)</t>
  </si>
  <si>
    <t>Report de ressources affectées et non utilisées sur les exercices antérieurs</t>
  </si>
  <si>
    <t>Reliquats 22-23 affectés au projet en 23-24</t>
  </si>
  <si>
    <t>TOTAL DES CHARGES - Somme automatique</t>
  </si>
  <si>
    <t>TOTAL DES PRODUITS - Somme automatique</t>
  </si>
  <si>
    <t>Si Produits &lt; Charges : Déficit - Calcul Automatique</t>
  </si>
  <si>
    <t>Services bancaires, frais postaux, autres (dont formations)</t>
  </si>
  <si>
    <t>Rémunération des personnels (salaires, vacations...)</t>
  </si>
  <si>
    <t>Organismes sociaux (ex: CAF…) A préciser</t>
  </si>
  <si>
    <t>Fonds européens (FSE, FEDER…)</t>
  </si>
  <si>
    <t>758 - Dons manuels, Mécénats</t>
  </si>
  <si>
    <t>756 - Cotisations</t>
  </si>
  <si>
    <t>750 - Autres produits de gestion courante</t>
  </si>
  <si>
    <r>
      <t xml:space="preserve">Reliquats 23-24 </t>
    </r>
    <r>
      <rPr>
        <sz val="11"/>
        <rFont val="Arial"/>
        <family val="2"/>
      </rPr>
      <t>(à utiliser en 24-25)</t>
    </r>
  </si>
  <si>
    <r>
      <rPr>
        <b/>
        <sz val="16"/>
        <color theme="0" tint="-0.499984740745262"/>
        <rFont val="Arial"/>
        <family val="2"/>
      </rPr>
      <t>Zones grisées = zones calculées, merci de ne pas modifier</t>
    </r>
    <r>
      <rPr>
        <b/>
        <sz val="16"/>
        <color rgb="FFFF0000"/>
        <rFont val="Arial"/>
        <family val="2"/>
      </rPr>
      <t xml:space="preserve">
Ne pas noter les demandes de subvention des établissements scolaires - elles sont à inscrire à partir de la ligne 60 - colonnes vertes W à AB</t>
    </r>
  </si>
  <si>
    <t>A - ELEMENTS QUANTITATIFS AU REEL POUR L'ANNEE 2023-2024</t>
  </si>
  <si>
    <t>B - BUDGET EXECUTE DE LA TETE DE CORDEES N-1</t>
  </si>
  <si>
    <r>
      <t xml:space="preserve">Nombre total de </t>
    </r>
    <r>
      <rPr>
        <b/>
        <u/>
        <sz val="12"/>
        <color rgb="FF0070C0"/>
        <rFont val="Arial"/>
        <family val="2"/>
      </rPr>
      <t>tuteurs étudiants</t>
    </r>
    <r>
      <rPr>
        <b/>
        <sz val="12"/>
        <color rgb="FF0070C0"/>
        <rFont val="Arial"/>
        <family val="2"/>
      </rPr>
      <t xml:space="preserve"> N-1</t>
    </r>
  </si>
  <si>
    <r>
      <t xml:space="preserve">Nombre total des </t>
    </r>
    <r>
      <rPr>
        <b/>
        <u/>
        <sz val="12"/>
        <color rgb="FF0070C0"/>
        <rFont val="Arial"/>
        <family val="2"/>
      </rPr>
      <t>autres tuteurs</t>
    </r>
    <r>
      <rPr>
        <b/>
        <sz val="12"/>
        <color rgb="FF0070C0"/>
        <rFont val="Arial"/>
        <family val="2"/>
      </rPr>
      <t xml:space="preserve"> N-1</t>
    </r>
  </si>
  <si>
    <r>
      <t xml:space="preserve">Nombre total de </t>
    </r>
    <r>
      <rPr>
        <b/>
        <u/>
        <sz val="12"/>
        <color rgb="FF0070C0"/>
        <rFont val="Arial"/>
        <family val="2"/>
      </rPr>
      <t>jeunes encordés</t>
    </r>
    <r>
      <rPr>
        <b/>
        <sz val="12"/>
        <color rgb="FF0070C0"/>
        <rFont val="Arial"/>
        <family val="2"/>
      </rPr>
      <t xml:space="preserve"> N-1</t>
    </r>
  </si>
  <si>
    <t>RÉFÉRENT 3 DE LA CORDÉE (le cas échéant)</t>
  </si>
  <si>
    <t>RÉFÉRENT 4 DE LA CORDÉE (le cas échéant)</t>
  </si>
  <si>
    <r>
      <t xml:space="preserve">Financements </t>
    </r>
    <r>
      <rPr>
        <b/>
        <u/>
        <sz val="16"/>
        <color theme="9" tint="-0.249977111117893"/>
        <rFont val="Arial"/>
        <family val="2"/>
      </rPr>
      <t>EPLE encordés</t>
    </r>
  </si>
  <si>
    <r>
      <t xml:space="preserve">Nouvel EPLE encordé
</t>
    </r>
    <r>
      <rPr>
        <sz val="11"/>
        <color theme="1"/>
        <rFont val="Arial"/>
        <family val="2"/>
      </rPr>
      <t>(Nvel encordement/non)</t>
    </r>
  </si>
  <si>
    <t>NETAB</t>
  </si>
  <si>
    <t>NOM</t>
  </si>
  <si>
    <t>COMMUNE</t>
  </si>
  <si>
    <t>DEP</t>
  </si>
  <si>
    <t>Catégorie</t>
  </si>
  <si>
    <t>Education prioritaire</t>
  </si>
  <si>
    <t xml:space="preserve">Rural </t>
  </si>
  <si>
    <t>Cité Educative</t>
  </si>
  <si>
    <t>Internat d'excellence</t>
  </si>
  <si>
    <t>Encordement</t>
  </si>
  <si>
    <t>0090001C</t>
  </si>
  <si>
    <t>CLG  MARIO BEULAYGUE AX-LES-THERMES</t>
  </si>
  <si>
    <t>AX-LES-THERMES</t>
  </si>
  <si>
    <t>CLG PU</t>
  </si>
  <si>
    <t>N</t>
  </si>
  <si>
    <t>0090002D</t>
  </si>
  <si>
    <t>LGT  GABRIEL FAURE FOIX</t>
  </si>
  <si>
    <t>FOIX</t>
  </si>
  <si>
    <t>0090003E</t>
  </si>
  <si>
    <t>LP  JEAN DURROUX FERRIERES-SUR-ARIEGE</t>
  </si>
  <si>
    <t>FERRIERES-SUR-ARIEGE</t>
  </si>
  <si>
    <t>0090006H</t>
  </si>
  <si>
    <t>LP  JOSEPH MARIE JACQUARD LAVELANET</t>
  </si>
  <si>
    <t>LAVELANET</t>
  </si>
  <si>
    <t>0090007J</t>
  </si>
  <si>
    <t>CLG  VICTOR HUGO LAVELANET</t>
  </si>
  <si>
    <t>O</t>
  </si>
  <si>
    <t>0090009L</t>
  </si>
  <si>
    <t>CLG  FRANCOIS VERDIER LEZAT-SUR-LEZE</t>
  </si>
  <si>
    <t>LEZAT-SUR-LEZE</t>
  </si>
  <si>
    <t>0090010M</t>
  </si>
  <si>
    <t>CLG  ANDRE SAINT-PAUL LE MAS-D AZIL</t>
  </si>
  <si>
    <t>LE MAS-D'AZIL</t>
  </si>
  <si>
    <t>0090012P</t>
  </si>
  <si>
    <t>CLG  GASTON FÉBUS MAZERES</t>
  </si>
  <si>
    <t>MAZERES</t>
  </si>
  <si>
    <t>0090013R</t>
  </si>
  <si>
    <t>LPO   MIREPOIX</t>
  </si>
  <si>
    <t>MIREPOIX</t>
  </si>
  <si>
    <t>0090015T</t>
  </si>
  <si>
    <t>LPO  PYRENE PAMIERS</t>
  </si>
  <si>
    <t>PAMIERS</t>
  </si>
  <si>
    <t>0090018W</t>
  </si>
  <si>
    <t>LG  DU COUSERANS SAINT-GIRONS</t>
  </si>
  <si>
    <t>SAINT-GIRONS</t>
  </si>
  <si>
    <t>0090019X</t>
  </si>
  <si>
    <t>LP  ARISTIDE BERGES SAINT-GIRONS</t>
  </si>
  <si>
    <t>0090020Y</t>
  </si>
  <si>
    <t>LP  FRANCOIS CAMEL SAINT-GIRONS</t>
  </si>
  <si>
    <t>0090022A</t>
  </si>
  <si>
    <t>DE PAMIERS</t>
  </si>
  <si>
    <t>0090023B</t>
  </si>
  <si>
    <t>CLG  DU GIRBET SAVERDUN</t>
  </si>
  <si>
    <t>SAVERDUN</t>
  </si>
  <si>
    <t>0090024C</t>
  </si>
  <si>
    <t>LP  DR PHILIPPE TISSIE SAVERDUN</t>
  </si>
  <si>
    <t>0090025D</t>
  </si>
  <si>
    <t>CLG  JULES PALMADE SEIX</t>
  </si>
  <si>
    <t>SEIX</t>
  </si>
  <si>
    <t>0090055L</t>
  </si>
  <si>
    <t>CLG  PIERRE BAYLE PAMIERS</t>
  </si>
  <si>
    <t>0090056M</t>
  </si>
  <si>
    <t>CLG  JOSEPH-PAUL RAMBAUD PAMIERS</t>
  </si>
  <si>
    <t>0090478W</t>
  </si>
  <si>
    <t>CLG  LAKANAL FOIX</t>
  </si>
  <si>
    <t>0090481Z</t>
  </si>
  <si>
    <t>EREA  GUY VILLEROUX PAMIERS</t>
  </si>
  <si>
    <t>0090490J</t>
  </si>
  <si>
    <t>CLG  LOUIS PASTEUR LAVELANET</t>
  </si>
  <si>
    <t>0090546V</t>
  </si>
  <si>
    <t>CLG   SABARTHES-MONTCALM TARASCON-SUR-ARIEGE</t>
  </si>
  <si>
    <t>TARASCON-SUR-ARIEGE</t>
  </si>
  <si>
    <t>0090573Z</t>
  </si>
  <si>
    <t>CLG   MIREPOIX</t>
  </si>
  <si>
    <t>0090574A</t>
  </si>
  <si>
    <t>CLG MONT VALIER SAINT-GIRONS</t>
  </si>
  <si>
    <t>0110003U</t>
  </si>
  <si>
    <t>CLG DE L'ALARIC CAPENDU</t>
  </si>
  <si>
    <t>CAPENDU</t>
  </si>
  <si>
    <t>0110004V</t>
  </si>
  <si>
    <t>LGT PAUL SABATIER CARCASSONNE</t>
  </si>
  <si>
    <t>CARCASSONNE CEDEX 9</t>
  </si>
  <si>
    <t>0110007Y</t>
  </si>
  <si>
    <t>LPO LYC METIER JULES FIL CARCASSONNE</t>
  </si>
  <si>
    <t>0110010B</t>
  </si>
  <si>
    <t>CLG ANDRE CHENIER CARCASSONNE</t>
  </si>
  <si>
    <t>CARCASSONNE CEDEX</t>
  </si>
  <si>
    <t>0110011C</t>
  </si>
  <si>
    <t>CLG BLAISE D AURIOL CASTELNAUDARY</t>
  </si>
  <si>
    <t>CASTELNAUDARY</t>
  </si>
  <si>
    <t>0110012D</t>
  </si>
  <si>
    <t>LPO GERMAINE TILLION CASTELNAUDARY</t>
  </si>
  <si>
    <t>CASTELNAUDARY CEDEX</t>
  </si>
  <si>
    <t>0110015G</t>
  </si>
  <si>
    <t>CLG JEAN BAPTISTE BIEULES COUIZA</t>
  </si>
  <si>
    <t>COUIZA</t>
  </si>
  <si>
    <t>0110019L</t>
  </si>
  <si>
    <t>LPO JACQUES RUFFIE LIMOUX</t>
  </si>
  <si>
    <t>LIMOUX CEDEX</t>
  </si>
  <si>
    <t>0110021N</t>
  </si>
  <si>
    <t>CLG VICTOR HUGO NARBONNE</t>
  </si>
  <si>
    <t>NARBONNE</t>
  </si>
  <si>
    <t>0110022P</t>
  </si>
  <si>
    <t>LGT DOCTEUR LACROIX NARBONNE</t>
  </si>
  <si>
    <t>0110023R</t>
  </si>
  <si>
    <t>LPO LOUISE MICHEL NARBONNE</t>
  </si>
  <si>
    <t>NARBONNE CEDEX</t>
  </si>
  <si>
    <t>0110025T</t>
  </si>
  <si>
    <t>CLG CITE NARBONNE</t>
  </si>
  <si>
    <t>0110026U</t>
  </si>
  <si>
    <t>CLG JULES FERRY NARBONNE</t>
  </si>
  <si>
    <t>0110027V</t>
  </si>
  <si>
    <t>LP ÉDOUARD HERRIOT QUILLAN</t>
  </si>
  <si>
    <t>QUILLAN</t>
  </si>
  <si>
    <t>0110037F</t>
  </si>
  <si>
    <t>CLG ALAIN CARCASSONNE</t>
  </si>
  <si>
    <t>0110067N</t>
  </si>
  <si>
    <t>CLG LES MAILHEULS COURSAN</t>
  </si>
  <si>
    <t>COURSAN</t>
  </si>
  <si>
    <t>0110068P</t>
  </si>
  <si>
    <t>CLG GEORGES BRASSENS NARBONNE</t>
  </si>
  <si>
    <t>0110665N</t>
  </si>
  <si>
    <t>CLG VARSOVIE CARCASSONNE</t>
  </si>
  <si>
    <t>CARCASSONNE</t>
  </si>
  <si>
    <t>0110666P</t>
  </si>
  <si>
    <t>CLG LE BASTION CARCASSONNE</t>
  </si>
  <si>
    <t>0110667R</t>
  </si>
  <si>
    <t>CLG PIERRE ET MARIE CURIE RIEUX-MINERVOIS</t>
  </si>
  <si>
    <t>RIEUX MINERVOIS</t>
  </si>
  <si>
    <t>0110669T</t>
  </si>
  <si>
    <t>EPLEFPA de Carcassonne - LEGTA Charlemagne</t>
  </si>
  <si>
    <t>0110672W</t>
  </si>
  <si>
    <t>CLG JULES VERNE CARCASSONNE</t>
  </si>
  <si>
    <t>0110674Y</t>
  </si>
  <si>
    <t>CLG GASTON BONHEUR TREBES</t>
  </si>
  <si>
    <t>TREBES</t>
  </si>
  <si>
    <t>0110675Z</t>
  </si>
  <si>
    <t>CLG MICHEL BOUSQUIE QUILLAN</t>
  </si>
  <si>
    <t>0110676A</t>
  </si>
  <si>
    <t>CLG SAINT-EXUPERY BRAM</t>
  </si>
  <si>
    <t>BRAM</t>
  </si>
  <si>
    <t>0110677B</t>
  </si>
  <si>
    <t>Pierre-Paul Riquet</t>
  </si>
  <si>
    <t>0110686L</t>
  </si>
  <si>
    <t>CLG JOSEPH ANGLADE LEZIGNAN-CORBIERES</t>
  </si>
  <si>
    <t>LEZIGNAN CORBIERES CEDEX</t>
  </si>
  <si>
    <t>0110710M</t>
  </si>
  <si>
    <t>LPA</t>
  </si>
  <si>
    <t>0110712P</t>
  </si>
  <si>
    <t>ST LAURENT DE LA CABRERISS</t>
  </si>
  <si>
    <t>0110721Z</t>
  </si>
  <si>
    <t>CLG ANTOINE COURRIERE CUXAC-CABARDES</t>
  </si>
  <si>
    <t>CUXAC CABARDES</t>
  </si>
  <si>
    <t>0110724C</t>
  </si>
  <si>
    <t>CLG DES CORBIERES MARITIMES SIGEAN</t>
  </si>
  <si>
    <t>SIGEAN</t>
  </si>
  <si>
    <t>0110725D</t>
  </si>
  <si>
    <t>CLG LA NADIERE PORT-LA-NOUVELLE</t>
  </si>
  <si>
    <t>PORT LA NOUVELLE</t>
  </si>
  <si>
    <t>0110788X</t>
  </si>
  <si>
    <t>CLG MONTESQUIEU NARBONNE</t>
  </si>
  <si>
    <t>0110810W</t>
  </si>
  <si>
    <t>CLG DE GRAZAILLES CARCASSONNE</t>
  </si>
  <si>
    <t>0110823K</t>
  </si>
  <si>
    <t>LP LYC METIER CHARLES CROS CARCASSONNE</t>
  </si>
  <si>
    <t>0110825M</t>
  </si>
  <si>
    <t>CLG LES FONTANILLES CASTELNAUDARY</t>
  </si>
  <si>
    <t>0110859Z</t>
  </si>
  <si>
    <t>CLG JOSEPH DELTEIL LIMOUX</t>
  </si>
  <si>
    <t>LIMOUX</t>
  </si>
  <si>
    <t>0110870L</t>
  </si>
  <si>
    <t>CLG ANTOINE PONS CHALABRE</t>
  </si>
  <si>
    <t>CHALABRE</t>
  </si>
  <si>
    <t>0111015U</t>
  </si>
  <si>
    <t>CLG MARCELIN ALBERT SAINT-NAZAIRE-D'AUDE</t>
  </si>
  <si>
    <t>ST NAZAIRE D AUDE</t>
  </si>
  <si>
    <t>0111048E</t>
  </si>
  <si>
    <t>LPO ERNEST FERROUL LEZIGNAN-CORBIERES</t>
  </si>
  <si>
    <t>LEZIGNAN CORBIERES</t>
  </si>
  <si>
    <t>0111051H</t>
  </si>
  <si>
    <t>CLG ROSA PARKS LEZIGNAN-CORBIERES</t>
  </si>
  <si>
    <t>0120002M</t>
  </si>
  <si>
    <t>CLG  VOLTAIRE CAPDENAC-GARE</t>
  </si>
  <si>
    <t>CAPDENAC-GARE</t>
  </si>
  <si>
    <t>0120004P</t>
  </si>
  <si>
    <t>CLG  JEAN JAURES CRANSAC</t>
  </si>
  <si>
    <t>CRANSAC</t>
  </si>
  <si>
    <t>0120006S</t>
  </si>
  <si>
    <t>LPO  LA DECOUVERTE DECAZEVILLE</t>
  </si>
  <si>
    <t>DECAZEVILLE</t>
  </si>
  <si>
    <t>0120011X</t>
  </si>
  <si>
    <t>CLG   KREVALLON MARCILLAC-VALLON</t>
  </si>
  <si>
    <t>MARCILLAC-VALLON</t>
  </si>
  <si>
    <t>0120012Y</t>
  </si>
  <si>
    <t>LGT  JEAN VIGO MILLAU</t>
  </si>
  <si>
    <t>MILLAU</t>
  </si>
  <si>
    <t>0120014A</t>
  </si>
  <si>
    <t>LP  JEAN VIGO MILLAU</t>
  </si>
  <si>
    <t>0120016C</t>
  </si>
  <si>
    <t>CLG  DU CARLADEZ MUR-DE-BARREZ</t>
  </si>
  <si>
    <t>MUR-DE-BARREZ</t>
  </si>
  <si>
    <t>0120017D</t>
  </si>
  <si>
    <t>CLG  JEAN BOUDOU NAUCELLE</t>
  </si>
  <si>
    <t>NAUCELLE</t>
  </si>
  <si>
    <t>0120018E</t>
  </si>
  <si>
    <t>CLG  JEAN AMANS PONT-DE-SALARS</t>
  </si>
  <si>
    <t>PONT-DE-SALARS</t>
  </si>
  <si>
    <t>0120019F</t>
  </si>
  <si>
    <t>CLG  CELESTIN SOUREZES REQUISTA</t>
  </si>
  <si>
    <t>REQUISTA</t>
  </si>
  <si>
    <t>0120020G</t>
  </si>
  <si>
    <t>CLG  LUCIE AUBRAC RIEUPEYROUX</t>
  </si>
  <si>
    <t>RIEUPEYROUX</t>
  </si>
  <si>
    <t>0120021H</t>
  </si>
  <si>
    <t>CLG  GEORGES ROUQUIER RIGNAC</t>
  </si>
  <si>
    <t>RIGNAC</t>
  </si>
  <si>
    <t>0120022J</t>
  </si>
  <si>
    <t>LG  FERDINAND FOCH RODEZ</t>
  </si>
  <si>
    <t>RODEZ</t>
  </si>
  <si>
    <t>0120024L</t>
  </si>
  <si>
    <t>LGT  ALEXIS MONTEIL RODEZ</t>
  </si>
  <si>
    <t>0120025M</t>
  </si>
  <si>
    <t>LPO  JEAN JAURES SAINT-AFFRIQUE</t>
  </si>
  <si>
    <t>SAINT-AFFRIQUE</t>
  </si>
  <si>
    <t>0120028R</t>
  </si>
  <si>
    <t>CLG  DENYS PUECH SAINT GENIEZ D OLT ET D AUBRAC</t>
  </si>
  <si>
    <t>SAINT GENIEZ D'OLT ET D'AUBRAC</t>
  </si>
  <si>
    <t>0120029S</t>
  </si>
  <si>
    <t>CLG  JEAN D ALEMBERT SEVERAC D AVEYRON</t>
  </si>
  <si>
    <t>SEVERAC D'AVEYRON</t>
  </si>
  <si>
    <t>0120031U</t>
  </si>
  <si>
    <t>LGT  RAYMOND SAVIGNAC VILLEFRANCHE-DE-ROUERGUE</t>
  </si>
  <si>
    <t>VILLEFRANCHE-DE-ROUERGUE</t>
  </si>
  <si>
    <t>0120032V</t>
  </si>
  <si>
    <t>CLG  ALBERT CAMUS BARAQUEVILLE</t>
  </si>
  <si>
    <t>BARAQUEVILLE</t>
  </si>
  <si>
    <t>0120037A</t>
  </si>
  <si>
    <t>LP  ALEXIS MONTEIL RODEZ</t>
  </si>
  <si>
    <t>0120038B</t>
  </si>
  <si>
    <t>LP  FERDINAND FOCH RODEZ</t>
  </si>
  <si>
    <t>0120096P</t>
  </si>
  <si>
    <t>LP  DU BATIMENT AUBIN</t>
  </si>
  <si>
    <t>AUBIN</t>
  </si>
  <si>
    <t>0120101V</t>
  </si>
  <si>
    <t>CLG  JOSEPH FABRE RODEZ</t>
  </si>
  <si>
    <t>0120621K</t>
  </si>
  <si>
    <t>BEAUREGARD</t>
  </si>
  <si>
    <t>VILLEFRANCHE DE ROUERGUE</t>
  </si>
  <si>
    <t>0120622L</t>
  </si>
  <si>
    <t>CLG  P RAMADIER DECAZEVILLE</t>
  </si>
  <si>
    <t>0120878P</t>
  </si>
  <si>
    <t>CLG  MARCEL AYMARD MILLAU</t>
  </si>
  <si>
    <t>0120937D</t>
  </si>
  <si>
    <t>LA ROQUE</t>
  </si>
  <si>
    <t>ONET LE CHÂTEAU</t>
  </si>
  <si>
    <t>0120938E</t>
  </si>
  <si>
    <t>LA CAZOTTE</t>
  </si>
  <si>
    <t>0121133S</t>
  </si>
  <si>
    <t>CLG  JEAN MOULIN RODEZ</t>
  </si>
  <si>
    <t>0121157T</t>
  </si>
  <si>
    <t>LP  RAYMOND SAVIGNAC VILLEFRANCHE-DE-ROUERGUE</t>
  </si>
  <si>
    <t>0121176N</t>
  </si>
  <si>
    <t>CLG  LOUIS DENAYROUZE ESPALION</t>
  </si>
  <si>
    <t>ESPALION</t>
  </si>
  <si>
    <t>0121178R</t>
  </si>
  <si>
    <t>EREA   VILLEFRANCHE-DE-ROUERGUE</t>
  </si>
  <si>
    <t>0121213D</t>
  </si>
  <si>
    <t>CLG  CARCO PLUS ANNEXE LA FOUILLADE VILLEFRANCHE-DE-ROUERGUE</t>
  </si>
  <si>
    <t>0121273U</t>
  </si>
  <si>
    <t>CLG  LES QUATRE SAISONS ONET-LE-CHATEAU</t>
  </si>
  <si>
    <t>ONET-LE-CHATEAU</t>
  </si>
  <si>
    <t>0121295T</t>
  </si>
  <si>
    <t>CLG  DE LA VIADENE SAINT-AMANS-DES-COTS</t>
  </si>
  <si>
    <t>SAINT-AMANS-DES-COTS</t>
  </si>
  <si>
    <t>0121297V</t>
  </si>
  <si>
    <t>CLG  JEAN JAURES SAINT-AFFRIQUE</t>
  </si>
  <si>
    <t>0300001N</t>
  </si>
  <si>
    <t>CLG IRENE JOLIOT-CURIE AIGUES-MORTES</t>
  </si>
  <si>
    <t>AIGUES MORTES</t>
  </si>
  <si>
    <t>0300002P</t>
  </si>
  <si>
    <t>LPO LYC METIER JEAN-BAPTISTE DUMAS ALES</t>
  </si>
  <si>
    <t>ALES CEDEX</t>
  </si>
  <si>
    <t>0300006U</t>
  </si>
  <si>
    <t>CLG FLORIAN ANDUZE</t>
  </si>
  <si>
    <t>ANDUZE</t>
  </si>
  <si>
    <t>0300011Z</t>
  </si>
  <si>
    <t>LP PAUL LANGEVIN BEAUCAIRE</t>
  </si>
  <si>
    <t>BEAUCAIRE CEDEX</t>
  </si>
  <si>
    <t>0300013B</t>
  </si>
  <si>
    <t>CLG LE CASTELLAS BESSEGES</t>
  </si>
  <si>
    <t>BESSEGES</t>
  </si>
  <si>
    <t>0300016E</t>
  </si>
  <si>
    <t>CLG DE LA REGORDANE GENOLHAC</t>
  </si>
  <si>
    <t>GENOLHAC</t>
  </si>
  <si>
    <t>0300020J</t>
  </si>
  <si>
    <t>CLG ANTOINE DEPARCIEUX LE MARTINET</t>
  </si>
  <si>
    <t>LE MARTINET</t>
  </si>
  <si>
    <t>0300021K</t>
  </si>
  <si>
    <t>LGT ALPHONSE DAUDET NIMES</t>
  </si>
  <si>
    <t>NIMES CEDEX 1</t>
  </si>
  <si>
    <t>0300023M</t>
  </si>
  <si>
    <t>LGT ALBERT CAMUS NIMES</t>
  </si>
  <si>
    <t>NIMES CEDEX 2</t>
  </si>
  <si>
    <t>0300025P</t>
  </si>
  <si>
    <t>CLG ROMAIN ROLLAND NIMES</t>
  </si>
  <si>
    <t>NIMES CEDEX 6</t>
  </si>
  <si>
    <t>0300026R</t>
  </si>
  <si>
    <t>LGT DHUODA NIMES</t>
  </si>
  <si>
    <t>0300027S</t>
  </si>
  <si>
    <t>LPO ERNEST HEMINGWAY NIMES</t>
  </si>
  <si>
    <t>0300031W</t>
  </si>
  <si>
    <t>CLG GEORGE VILLE PONT-SAINT-ESPRIT</t>
  </si>
  <si>
    <t>PONT ST ESPRIT CEDEX</t>
  </si>
  <si>
    <t>0300032X</t>
  </si>
  <si>
    <t>CLG DE COUTACH QUISSAC</t>
  </si>
  <si>
    <t>QUISSAC</t>
  </si>
  <si>
    <t>0300033Y</t>
  </si>
  <si>
    <t>CLG VOLTAIRE REMOULINS</t>
  </si>
  <si>
    <t>REMOULINS</t>
  </si>
  <si>
    <t>0300036B</t>
  </si>
  <si>
    <t>CLG ARMAND COUSSENS SAINT-AMBROIX</t>
  </si>
  <si>
    <t>ST AMBROIX</t>
  </si>
  <si>
    <t>0300037C</t>
  </si>
  <si>
    <t>CLG JEAN VILAR SAINT-GILLES</t>
  </si>
  <si>
    <t>ST GILLES</t>
  </si>
  <si>
    <t>0300039E</t>
  </si>
  <si>
    <t>CLG DE LA GALABERTE SAINT-HIPPOLYTE-DU-FORT</t>
  </si>
  <si>
    <t>ST HIPPOLYTE DU FORT</t>
  </si>
  <si>
    <t>0300041G</t>
  </si>
  <si>
    <t>LP LYC METIER MARIE CURIE SAINT-JEAN-DU-GARD</t>
  </si>
  <si>
    <t>ST JEAN DU GARD</t>
  </si>
  <si>
    <t>0300042H</t>
  </si>
  <si>
    <t>CLG MARCEAU LAPIERRE SAINT-JEAN-DU-GARD</t>
  </si>
  <si>
    <t>0300043J</t>
  </si>
  <si>
    <t>CLG JEAN BAPTISTE DUMAS SALINDRES</t>
  </si>
  <si>
    <t>SALINDRES</t>
  </si>
  <si>
    <t>0300047N</t>
  </si>
  <si>
    <t>LPO DES MÉTIERS D'ARTS CHARLES GIDE UZES</t>
  </si>
  <si>
    <t>UZES CEDEX</t>
  </si>
  <si>
    <t>0300050S</t>
  </si>
  <si>
    <t>VERGEZE</t>
  </si>
  <si>
    <t>0300052U</t>
  </si>
  <si>
    <t>LPO ANDRE CHAMSON LE VIGAN</t>
  </si>
  <si>
    <t>LE VIGAN CEDEX</t>
  </si>
  <si>
    <t>0300055X</t>
  </si>
  <si>
    <t>CLG BERNARD DE VENTADOUR BAGNOLS-SUR-CEZE</t>
  </si>
  <si>
    <t>BAGNOLS SUR CEZE CEDEX</t>
  </si>
  <si>
    <t>0300057Z</t>
  </si>
  <si>
    <t>LP GASTON DARBOUX NIMES</t>
  </si>
  <si>
    <t>0300058A</t>
  </si>
  <si>
    <t>LP LYC METIER FREDERIC MISTRAL NIMES</t>
  </si>
  <si>
    <t>0300059B</t>
  </si>
  <si>
    <t>CLG JULES VERNE NIMES</t>
  </si>
  <si>
    <t>0300062E</t>
  </si>
  <si>
    <t>CLG CAPOUCHINE NIMES</t>
  </si>
  <si>
    <t>0300139N</t>
  </si>
  <si>
    <t>EPLEFPA de Nîmes - LEGTPA Marie Durand</t>
  </si>
  <si>
    <t>RODILHAN</t>
  </si>
  <si>
    <t>LEGTPA</t>
  </si>
  <si>
    <t>0300141R</t>
  </si>
  <si>
    <t>CLG CONDORCET NIMES</t>
  </si>
  <si>
    <t>0300929X</t>
  </si>
  <si>
    <t>CLG DU MONT DUPLAN NIMES</t>
  </si>
  <si>
    <t>NIMES</t>
  </si>
  <si>
    <t>0300945P</t>
  </si>
  <si>
    <t>CLG FEUCHERES NIMES</t>
  </si>
  <si>
    <t>NIMES CEDEX 4</t>
  </si>
  <si>
    <t>0300946R</t>
  </si>
  <si>
    <t>CLG REVOLUTION NIMES</t>
  </si>
  <si>
    <t>0300947S</t>
  </si>
  <si>
    <t>CLG ALPHONSE DAUDET ALES</t>
  </si>
  <si>
    <t>ALES</t>
  </si>
  <si>
    <t>0300949U</t>
  </si>
  <si>
    <t>CLG JEAN RACINE ALES</t>
  </si>
  <si>
    <t>0300950V</t>
  </si>
  <si>
    <t>LPO ALBERT EINSTEIN BAGNOLS-SUR-CEZE</t>
  </si>
  <si>
    <t>0301010K</t>
  </si>
  <si>
    <t>CLG ADA LOVELACE NIMES</t>
  </si>
  <si>
    <t>0301012M</t>
  </si>
  <si>
    <t>CLG LEO LARGUIER LA GRAND-COMBE</t>
  </si>
  <si>
    <t>LA GRAND COMBE</t>
  </si>
  <si>
    <t>0301013N</t>
  </si>
  <si>
    <t>CLG JEAN MOULIN ALES</t>
  </si>
  <si>
    <t>0301014P</t>
  </si>
  <si>
    <t>CLG DENIS DIDEROT ALES</t>
  </si>
  <si>
    <t>0301096D</t>
  </si>
  <si>
    <t>CLG LA VALLEE VERTE VAUVERT</t>
  </si>
  <si>
    <t>VAUVERT</t>
  </si>
  <si>
    <t>0301098F</t>
  </si>
  <si>
    <t>CLG LES OLIVIERS NIMES</t>
  </si>
  <si>
    <t>NIMES CEDEX 5</t>
  </si>
  <si>
    <t>0301208A</t>
  </si>
  <si>
    <t>CLG EUGENE VIGNE BEAUCAIRE</t>
  </si>
  <si>
    <t>0301209B</t>
  </si>
  <si>
    <t>CLG LES FONTAINES BOUILLARGUES</t>
  </si>
  <si>
    <t>BOUILLARGUES</t>
  </si>
  <si>
    <t>0301210C</t>
  </si>
  <si>
    <t>LP VOLTAIRE NIMES</t>
  </si>
  <si>
    <t>0301211D</t>
  </si>
  <si>
    <t>CLG LE BOSQUET BAGNOLS-SUR-CEZE</t>
  </si>
  <si>
    <t>0301213F</t>
  </si>
  <si>
    <t>CLG PAUL VALERY ROQUEMAURE</t>
  </si>
  <si>
    <t>ROQUEMAURE</t>
  </si>
  <si>
    <t>0301214G</t>
  </si>
  <si>
    <t>CLG DU MOURION VILLENEUVE-LES-AVIGNON</t>
  </si>
  <si>
    <t>VILLENEUVE LES AVIGNON</t>
  </si>
  <si>
    <t>0301232B</t>
  </si>
  <si>
    <t>CLG GASTON DOUMERGUE SOMMIERES</t>
  </si>
  <si>
    <t>SOMMIERES CEDEX</t>
  </si>
  <si>
    <t>0301245R</t>
  </si>
  <si>
    <t>CLG LOU CASTELLAS MARGUERITTES</t>
  </si>
  <si>
    <t>MARGUERITTES</t>
  </si>
  <si>
    <t>0301246S</t>
  </si>
  <si>
    <t>CLG LA GARDONNENQUE BRIGNON</t>
  </si>
  <si>
    <t>BRIGNON</t>
  </si>
  <si>
    <t>0301270T</t>
  </si>
  <si>
    <t>LP LYC METIER JULES RAIMU NIMES</t>
  </si>
  <si>
    <t>0301282F</t>
  </si>
  <si>
    <t>CLG ELSA TRIOLET BEAUCAIRE</t>
  </si>
  <si>
    <t>0301283G</t>
  </si>
  <si>
    <t>CLG LOU REDOUNET UZES</t>
  </si>
  <si>
    <t>UZES</t>
  </si>
  <si>
    <t>0301284H</t>
  </si>
  <si>
    <t>CLG JEAN ROSTAND NIMES</t>
  </si>
  <si>
    <t>0301325C</t>
  </si>
  <si>
    <t>CLG HENRI PITOT ARAMON</t>
  </si>
  <si>
    <t>ARAMON</t>
  </si>
  <si>
    <t>0301326D</t>
  </si>
  <si>
    <t>CLG ANDRE CHAMSON LE VIGAN</t>
  </si>
  <si>
    <t>0301327E</t>
  </si>
  <si>
    <t>CLG GERARD PHILIPE BAGNOLS-SUR-CEZE</t>
  </si>
  <si>
    <t>0301552Z</t>
  </si>
  <si>
    <t>LGT PHILIPPE LAMOUR NIMES</t>
  </si>
  <si>
    <t>0301654K</t>
  </si>
  <si>
    <t>LPO LYC METIER GENEVIEVE DE GAULLE-ANTHONIOZ</t>
  </si>
  <si>
    <t>MILHAUD</t>
  </si>
  <si>
    <t>0301656M</t>
  </si>
  <si>
    <t>CLG CLAUDIE HAIGNERE ROCHEFORT-DU-GARD</t>
  </si>
  <si>
    <t>ROCHEFORT DU GARD</t>
  </si>
  <si>
    <t>0301670C</t>
  </si>
  <si>
    <t xml:space="preserve">CLG FREDERIC DESMONS </t>
  </si>
  <si>
    <t>ST GENIES DE MALGOIRES</t>
  </si>
  <si>
    <t>0301671D</t>
  </si>
  <si>
    <t>CLG LE VIGNET CALVISSON</t>
  </si>
  <si>
    <t>CALVISSON</t>
  </si>
  <si>
    <t>0301721H</t>
  </si>
  <si>
    <t>CLG JEAN-LOUIS TRINTIGNANT UZES</t>
  </si>
  <si>
    <t>0301722J</t>
  </si>
  <si>
    <t>LGT JEAN VILAR VILLENEUVE-LES-AVIGNON</t>
  </si>
  <si>
    <t>0301723K</t>
  </si>
  <si>
    <t>CLG THEODORE MONOD CLARENSAC</t>
  </si>
  <si>
    <t>CLARENSAC</t>
  </si>
  <si>
    <t>0301746K</t>
  </si>
  <si>
    <t>CLG VIA DOMITIA MANDUEL</t>
  </si>
  <si>
    <t>MANDUEL</t>
  </si>
  <si>
    <t>0301747L</t>
  </si>
  <si>
    <t>CLG  LEDIGNAN</t>
  </si>
  <si>
    <t>LEDIGNAN</t>
  </si>
  <si>
    <t>0301778V</t>
  </si>
  <si>
    <t xml:space="preserve">LPO LYC METIER JACQUES PREVERT </t>
  </si>
  <si>
    <t>ST CHRISTOL LEZ ALES</t>
  </si>
  <si>
    <t>0301816L</t>
  </si>
  <si>
    <t xml:space="preserve">CLG CLAUDE CHAPPE </t>
  </si>
  <si>
    <t>GALLARGUES LE MONTUEUX</t>
  </si>
  <si>
    <t>0301827Y</t>
  </si>
  <si>
    <t>CLG FÉDÉRICO GARCIA LORCA BELLEGARDE</t>
  </si>
  <si>
    <t>BELLEGARDE</t>
  </si>
  <si>
    <t>0301862L</t>
  </si>
  <si>
    <t>LPO LUCIE AUBRAC SOMMIERES</t>
  </si>
  <si>
    <t>SOMMIERES</t>
  </si>
  <si>
    <t>0310001H</t>
  </si>
  <si>
    <t>CLG  ARMAND LATOUR ASPET</t>
  </si>
  <si>
    <t>ASPET</t>
  </si>
  <si>
    <t>0310003K</t>
  </si>
  <si>
    <t>CLG  EMILE-PAUL VAYSSIE AURIGNAC</t>
  </si>
  <si>
    <t>AURIGNAC</t>
  </si>
  <si>
    <t>0310005M</t>
  </si>
  <si>
    <t>CLG  JEAN MONNET BAGNERES-DE-LUCHON</t>
  </si>
  <si>
    <t>BAGNERES-DE-LUCHON</t>
  </si>
  <si>
    <t>0310007P</t>
  </si>
  <si>
    <t>CLG  CHARLES SURAN BOULOGNE-SUR-GESSE</t>
  </si>
  <si>
    <t>BOULOGNE-SUR-GESSE</t>
  </si>
  <si>
    <t>0310008R</t>
  </si>
  <si>
    <t>CLG  JOSEPH REY CADOURS</t>
  </si>
  <si>
    <t>CADOURS</t>
  </si>
  <si>
    <t>0310012V</t>
  </si>
  <si>
    <t>CLG  DU PLANTAUREL CAZERES</t>
  </si>
  <si>
    <t>CAZERES</t>
  </si>
  <si>
    <t>0310015Y</t>
  </si>
  <si>
    <t>CLG  PIERRE ET MARIE CURIE LE FOUSSERET</t>
  </si>
  <si>
    <t>LE FOUSSERET</t>
  </si>
  <si>
    <t>0310017A</t>
  </si>
  <si>
    <t>LPO  PAUL MATHOU GOURDAN-POLIGNAN</t>
  </si>
  <si>
    <t>GOURDAN-POLIGNAN</t>
  </si>
  <si>
    <t>0310019C</t>
  </si>
  <si>
    <t>CLG  LEON CAZENEUVE L ISLE-EN-DODON</t>
  </si>
  <si>
    <t>L'ISLE-EN-DODON</t>
  </si>
  <si>
    <t>0310021E</t>
  </si>
  <si>
    <t>CLG  GEORGES BRASSENS MONTASTRUC-LA-CONSEILLERE</t>
  </si>
  <si>
    <t>MONTASTRUC-LA-CONSEILLERE</t>
  </si>
  <si>
    <t>0310022F</t>
  </si>
  <si>
    <t>CLG  STELLA BLANDY MONTESQUIEU-VOLVESTRE</t>
  </si>
  <si>
    <t>MONTESQUIEU-VOLVESTRE</t>
  </si>
  <si>
    <t>0310023G</t>
  </si>
  <si>
    <t>CLG  BERTRAND LARALDE MONTREJEAU</t>
  </si>
  <si>
    <t>MONTREJEAU</t>
  </si>
  <si>
    <t>0310024H</t>
  </si>
  <si>
    <t>LPO  PIERRE D ARAGON MURET</t>
  </si>
  <si>
    <t>MURET</t>
  </si>
  <si>
    <t>0310025J</t>
  </si>
  <si>
    <t>CLG  BETANCE MURET</t>
  </si>
  <si>
    <t>0310028M</t>
  </si>
  <si>
    <t>LGT  VINCENT AURIOL REVEL</t>
  </si>
  <si>
    <t>REVEL</t>
  </si>
  <si>
    <t>0310029N</t>
  </si>
  <si>
    <t>CLG  ROBERT ROGER RIEUMES</t>
  </si>
  <si>
    <t>RIEUMES</t>
  </si>
  <si>
    <t>0310031R</t>
  </si>
  <si>
    <t>CLG  FRANCOIS CAZES SAINT-BEAT</t>
  </si>
  <si>
    <t>SAINT-BEAT</t>
  </si>
  <si>
    <t>0310032S</t>
  </si>
  <si>
    <t>LGT  DE BAGATELLE SAINT-GAUDENS</t>
  </si>
  <si>
    <t>SAINT-GAUDENS</t>
  </si>
  <si>
    <t>0310033T</t>
  </si>
  <si>
    <t>LP  ELISABETH ET NORBERT CASTERET SAINT-GAUDENS</t>
  </si>
  <si>
    <t>0310035V</t>
  </si>
  <si>
    <t>CLG  DES 3 VALLEES SALIES-DU-SALAT</t>
  </si>
  <si>
    <t>SALIES-DU-SALAT</t>
  </si>
  <si>
    <t>0310036W</t>
  </si>
  <si>
    <t>LG  PIERRE DE FERMAT TOULOUSE</t>
  </si>
  <si>
    <t>TOULOUSE</t>
  </si>
  <si>
    <t>0310037X</t>
  </si>
  <si>
    <t>CLG  CLEMENCE ISAURE TOULOUSE</t>
  </si>
  <si>
    <t>0310038Y</t>
  </si>
  <si>
    <t>LPO  BELLEVUE TOULOUSE</t>
  </si>
  <si>
    <t>0310039Z</t>
  </si>
  <si>
    <t>LGT  MARCELIN BERTHELOT TOULOUSE</t>
  </si>
  <si>
    <t>0310040A</t>
  </si>
  <si>
    <t>LPO  RAYMOND NAVES TOULOUSE</t>
  </si>
  <si>
    <t>0310041B</t>
  </si>
  <si>
    <t>LG  SAINT-SERNIN TOULOUSE</t>
  </si>
  <si>
    <t>0310044E</t>
  </si>
  <si>
    <t>LPO  DEODAT DE SEVERAC TOULOUSE</t>
  </si>
  <si>
    <t>0310046G</t>
  </si>
  <si>
    <t>LPO  HOTELLERIE ET TOURISME TOULOUSE</t>
  </si>
  <si>
    <t>0310047H</t>
  </si>
  <si>
    <t>LGT  OZENNE TOULOUSE</t>
  </si>
  <si>
    <t>0310051M</t>
  </si>
  <si>
    <t>LP  GUYNEMER TOULOUSE</t>
  </si>
  <si>
    <t>0310052N</t>
  </si>
  <si>
    <t>LP  ROLAND GARROS TOULOUSE</t>
  </si>
  <si>
    <t>0310053P</t>
  </si>
  <si>
    <t>LP  URBAIN VITRY TOULOUSE</t>
  </si>
  <si>
    <t>0310054R</t>
  </si>
  <si>
    <t>LP  RENEE BONNET TOULOUSE</t>
  </si>
  <si>
    <t>0310056T</t>
  </si>
  <si>
    <t>LP  GABRIEL PERI TOULOUSE</t>
  </si>
  <si>
    <t>0310057U</t>
  </si>
  <si>
    <t>LP  HELENE BOUCHER TOULOUSE</t>
  </si>
  <si>
    <t>0310083X</t>
  </si>
  <si>
    <t>CLG  DIDIER DAURAT SAINT-GAUDENS</t>
  </si>
  <si>
    <t>0310084Y</t>
  </si>
  <si>
    <t>CLG  ANTONIN PERBOSC AUTERIVE</t>
  </si>
  <si>
    <t>AUTERIVE</t>
  </si>
  <si>
    <t>0310085Z</t>
  </si>
  <si>
    <t>CLG  JEAN-PIERRE VERNANT TOULOUSE</t>
  </si>
  <si>
    <t>0310086A</t>
  </si>
  <si>
    <t>CLG  GEORGE SAND TOULOUSE</t>
  </si>
  <si>
    <t>0310088C</t>
  </si>
  <si>
    <t>LP   REVEL</t>
  </si>
  <si>
    <t>0310091F</t>
  </si>
  <si>
    <t>LP  STEPHANE HESSEL TOULOUSE</t>
  </si>
  <si>
    <t>0310092G</t>
  </si>
  <si>
    <t>CLG  BELLEVUE TOULOUSE</t>
  </si>
  <si>
    <t>0310093H</t>
  </si>
  <si>
    <t>CLG  MARCELIN BERTHELOT TOULOUSE</t>
  </si>
  <si>
    <t>0311092U</t>
  </si>
  <si>
    <t>LP  EUGENE MONTEL COLOMIERS</t>
  </si>
  <si>
    <t>COLOMIERS</t>
  </si>
  <si>
    <t>0311093V</t>
  </si>
  <si>
    <t>CLG  MONTESQUIEU CUGNAUX</t>
  </si>
  <si>
    <t>CUGNAUX</t>
  </si>
  <si>
    <t>0311094W</t>
  </si>
  <si>
    <t>CLG  GEORGES CHAUMETON L UNION</t>
  </si>
  <si>
    <t>L'UNION</t>
  </si>
  <si>
    <t>0311111P</t>
  </si>
  <si>
    <t>CLG  HUBERTINE AUCLERT TOULOUSE</t>
  </si>
  <si>
    <t>0311112R</t>
  </si>
  <si>
    <t>CLG  HENRI DE TOULOUSE-LAUTREC TOULOUSE</t>
  </si>
  <si>
    <t>0311131L</t>
  </si>
  <si>
    <t>LYCEE POLYVALENT PRIVE SAINTE THERESE SAINT GAUDENS</t>
  </si>
  <si>
    <t>0311231V</t>
  </si>
  <si>
    <t>CLG  MAURICE BECANNE TOULOUSE</t>
  </si>
  <si>
    <t>0311232W</t>
  </si>
  <si>
    <t>CLG  CLAUDE NOUGARO TOULOUSE</t>
  </si>
  <si>
    <t>0311236A</t>
  </si>
  <si>
    <t>CLG  PIERRE DE FERMAT TOULOUSE</t>
  </si>
  <si>
    <t>0311237B</t>
  </si>
  <si>
    <t>CLG  HENRI GUILLAUMET BLAGNAC</t>
  </si>
  <si>
    <t>BLAGNAC</t>
  </si>
  <si>
    <t>0311238C</t>
  </si>
  <si>
    <t>CLG  JEAN JAURES COLOMIERS</t>
  </si>
  <si>
    <t>0311240E</t>
  </si>
  <si>
    <t>EREA   MURET</t>
  </si>
  <si>
    <t>0311262D</t>
  </si>
  <si>
    <t>TOULOUSE-AUZEVILLE</t>
  </si>
  <si>
    <t>CASTANET TOLOSAN</t>
  </si>
  <si>
    <t>0311263E</t>
  </si>
  <si>
    <t>CLG  DU BOIS DE LA BARTHE PIBRAC</t>
  </si>
  <si>
    <t>PIBRAC</t>
  </si>
  <si>
    <t>0311264F</t>
  </si>
  <si>
    <t>CLG  JOLIMONT TOULOUSE</t>
  </si>
  <si>
    <t>0311265G</t>
  </si>
  <si>
    <t>CLG  ROSA PARKS TOULOUSE</t>
  </si>
  <si>
    <t>0311266H</t>
  </si>
  <si>
    <t>CLG  JEAN JAURES CASTANET-TOLOSAN</t>
  </si>
  <si>
    <t>CASTANET-TOLOSAN</t>
  </si>
  <si>
    <t>0311268K</t>
  </si>
  <si>
    <t>DU COMMINGES</t>
  </si>
  <si>
    <t>0311319R</t>
  </si>
  <si>
    <t>CLG  LOUISA PAULIN MURET</t>
  </si>
  <si>
    <t>0311323V</t>
  </si>
  <si>
    <t>LGT  JOSEPHINE BAKER TOULOUSE</t>
  </si>
  <si>
    <t>0311324W</t>
  </si>
  <si>
    <t>LP  GISELE HALIMI TOULOUSE</t>
  </si>
  <si>
    <t>0311325X</t>
  </si>
  <si>
    <t>CLG  VOLTAIRE COLOMIERS</t>
  </si>
  <si>
    <t>0311327Z</t>
  </si>
  <si>
    <t>CLG  ALPHONSE DE LAMARTINE TOULOUSE</t>
  </si>
  <si>
    <t>0311328A</t>
  </si>
  <si>
    <t>CLG  LES CHALETS TOULOUSE</t>
  </si>
  <si>
    <t>0311330C</t>
  </si>
  <si>
    <t>CLG  JEAN ROSTAND BALMA</t>
  </si>
  <si>
    <t>BALMA</t>
  </si>
  <si>
    <t>0311332E</t>
  </si>
  <si>
    <t>CLG  ANATOLE FRANCE TOULOUSE</t>
  </si>
  <si>
    <t>0311333F</t>
  </si>
  <si>
    <t>CLG  JEAN MOULIN TOULOUSE</t>
  </si>
  <si>
    <t>0311334G</t>
  </si>
  <si>
    <t>LPO  EDMOND ROSTAND BAGNERES-DE-LUCHON</t>
  </si>
  <si>
    <t>0311335H</t>
  </si>
  <si>
    <t>CLG  JEAN GAY VERFEIL</t>
  </si>
  <si>
    <t>VERFEIL</t>
  </si>
  <si>
    <t>0311338L</t>
  </si>
  <si>
    <t>CLG  EMILE ZOLA TOULOUSE</t>
  </si>
  <si>
    <t>0311573S</t>
  </si>
  <si>
    <t>CLG  JEAN-PAUL LAURENS AYGUESVIVES</t>
  </si>
  <si>
    <t>AYGUESVIVES</t>
  </si>
  <si>
    <t>0311580Z</t>
  </si>
  <si>
    <t>CLG  ANDRE ABBAL CARBONNE</t>
  </si>
  <si>
    <t>CARBONNE</t>
  </si>
  <si>
    <t>0311581A</t>
  </si>
  <si>
    <t>CLG  JEAN MERMOZ BLAGNAC</t>
  </si>
  <si>
    <t>0311582B</t>
  </si>
  <si>
    <t>CLG  DES PONTS-JUMEAUX TOULOUSE</t>
  </si>
  <si>
    <t>0311584D</t>
  </si>
  <si>
    <t>CLG  MARENGO TOULOUSE</t>
  </si>
  <si>
    <t>0311586F</t>
  </si>
  <si>
    <t>LGT  TOULOUSE-LAUTREC TOULOUSE</t>
  </si>
  <si>
    <t>0311630D</t>
  </si>
  <si>
    <t>CLG  STENDHAL TOULOUSE</t>
  </si>
  <si>
    <t>0311631E</t>
  </si>
  <si>
    <t>CLG  MICHELET TOULOUSE</t>
  </si>
  <si>
    <t>0311632F</t>
  </si>
  <si>
    <t>CLG  LES VIOLETTES AUCAMVILLE</t>
  </si>
  <si>
    <t>AUCAMVILLE</t>
  </si>
  <si>
    <t>0311633G</t>
  </si>
  <si>
    <t>CLG  ANDRE MALRAUX RAMONVILLE-SAINT-AGNE</t>
  </si>
  <si>
    <t>RAMONVILLE-SAINT-AGNE</t>
  </si>
  <si>
    <t>0311634H</t>
  </si>
  <si>
    <t>CLG  JULES FERRY VILLEFRANCHE-DE-LAURAGAIS</t>
  </si>
  <si>
    <t>VILLEFRANCHE-DE-LAURAGAIS</t>
  </si>
  <si>
    <t>0311686P</t>
  </si>
  <si>
    <t>CLG  JULES VALLES PORTET-SUR-GARONNE</t>
  </si>
  <si>
    <t>PORTET-SUR-GARONNE</t>
  </si>
  <si>
    <t>0311687R</t>
  </si>
  <si>
    <t>CLG  LEON BLUM COLOMIERS</t>
  </si>
  <si>
    <t>0311688S</t>
  </si>
  <si>
    <t>CLG  PIERRE LABITRIE TOURNEFEUILLE</t>
  </si>
  <si>
    <t>TOURNEFEUILLE</t>
  </si>
  <si>
    <t>0311689T</t>
  </si>
  <si>
    <t>CLG  ALBERT CAMUS VILLEMUR-SUR-TARN</t>
  </si>
  <si>
    <t>VILLEMUR-SUR-TARN</t>
  </si>
  <si>
    <t>0311690U</t>
  </si>
  <si>
    <t>CLG  FRANCOIS MITTERRAND CARAMAN</t>
  </si>
  <si>
    <t>CARAMAN</t>
  </si>
  <si>
    <t>0311718Z</t>
  </si>
  <si>
    <t>CLG  NICOLAS VAUQUELIN TOULOUSE</t>
  </si>
  <si>
    <t>0311720B</t>
  </si>
  <si>
    <t>CLG  JACQUES MAURE CASTELGINEST</t>
  </si>
  <si>
    <t>CASTELGINEST</t>
  </si>
  <si>
    <t>0311721C</t>
  </si>
  <si>
    <t>CLG  ALAIN SAVARY FRONTON</t>
  </si>
  <si>
    <t>FRONTON</t>
  </si>
  <si>
    <t>0311722D</t>
  </si>
  <si>
    <t>CLG  ROMAIN ROLLAND SAINT-JEAN</t>
  </si>
  <si>
    <t>SAINT-JEAN</t>
  </si>
  <si>
    <t>0311769E</t>
  </si>
  <si>
    <t>CLG  GRAND SELVE GRENADE</t>
  </si>
  <si>
    <t>GRENADE</t>
  </si>
  <si>
    <t>0311772H</t>
  </si>
  <si>
    <t>CLG  LEO FERRE SAINT-LYS</t>
  </si>
  <si>
    <t>SAINT-LYS</t>
  </si>
  <si>
    <t>0311846N</t>
  </si>
  <si>
    <t>CLG  VINCENT AURIOL REVEL</t>
  </si>
  <si>
    <t>0311850T</t>
  </si>
  <si>
    <t>CLG  JACQUES PREVERT SAINT-ORENS-DE-GAMEVILLE</t>
  </si>
  <si>
    <t>SAINT-ORENS-DE-GAMEVILLE</t>
  </si>
  <si>
    <t>0311851U</t>
  </si>
  <si>
    <t>CLG  LECLERC SAINT-GAUDENS</t>
  </si>
  <si>
    <t>0311902Z</t>
  </si>
  <si>
    <t>LGT  STEPHANE HESSEL TOULOUSE</t>
  </si>
  <si>
    <t>0311915N</t>
  </si>
  <si>
    <t>CLG  PABLO PICASSO FROUZINS</t>
  </si>
  <si>
    <t>FROUZINS</t>
  </si>
  <si>
    <t>0312071H</t>
  </si>
  <si>
    <t>CLG  JULES VERNE PLAISANCE-DU-TOUCH</t>
  </si>
  <si>
    <t>PLAISANCE-DU-TOUCH</t>
  </si>
  <si>
    <t>0312092F</t>
  </si>
  <si>
    <t>CLG  INTERNATIONAL VICTOR HUGO COLOMIERS</t>
  </si>
  <si>
    <t>0312093G</t>
  </si>
  <si>
    <t>LGT  INTERNATIONAL VICTOR HUGO COLOMIERS</t>
  </si>
  <si>
    <t>0312139G</t>
  </si>
  <si>
    <t>CLG  CAMILLE CLAUDEL LAUNAGUET</t>
  </si>
  <si>
    <t>LAUNAGUET</t>
  </si>
  <si>
    <t>0312140H</t>
  </si>
  <si>
    <t>CLG  RENE CASSIN SAINT-ORENS-DE-GAMEVILLE</t>
  </si>
  <si>
    <t>0312220V</t>
  </si>
  <si>
    <t>CLG  DANIEL SORANO PINS-JUSTARET</t>
  </si>
  <si>
    <t>PINS-JUSTARET</t>
  </si>
  <si>
    <t>0312267W</t>
  </si>
  <si>
    <t>LGT  DES ARENES TOULOUSE</t>
  </si>
  <si>
    <t>0312289V</t>
  </si>
  <si>
    <t>LGT  PIERRE-PAUL RIQUET SAINT-ORENS-DE-GAMEVILLE</t>
  </si>
  <si>
    <t>0312290W</t>
  </si>
  <si>
    <t>LGT  HENRI MATISSE CUGNAUX</t>
  </si>
  <si>
    <t>0312307P</t>
  </si>
  <si>
    <t>CLG  LEONARD DE VINCI TOURNEFEUILLE</t>
  </si>
  <si>
    <t>0312337X</t>
  </si>
  <si>
    <t>CLG  FORAIN FRANCOIS VERDIER LEGUEVIN</t>
  </si>
  <si>
    <t>LEGUEVIN</t>
  </si>
  <si>
    <t>0312338Y</t>
  </si>
  <si>
    <t>CLG  CANTELAUZE FONSORBES</t>
  </si>
  <si>
    <t>FONSORBES</t>
  </si>
  <si>
    <t>0312354R</t>
  </si>
  <si>
    <t>D'ONDES</t>
  </si>
  <si>
    <t>ONDES</t>
  </si>
  <si>
    <t>0312423R</t>
  </si>
  <si>
    <t>CLG  FRANCOIS MITTERRAND FENOUILLET</t>
  </si>
  <si>
    <t>FENOUILLET</t>
  </si>
  <si>
    <t>0312478A</t>
  </si>
  <si>
    <t>CLG  CLAUDE CORNAC GRATENTOUR</t>
  </si>
  <si>
    <t>GRATENTOUR</t>
  </si>
  <si>
    <t>0312609T</t>
  </si>
  <si>
    <t>CLG  LES ROUSSILLOUS SAINT-PIERRE-DE-LAGES</t>
  </si>
  <si>
    <t>SAINT-PIERRE-DE-LAGES</t>
  </si>
  <si>
    <t>0312610U</t>
  </si>
  <si>
    <t>CLG  MARCEL DORET VERNET</t>
  </si>
  <si>
    <t>VERNET</t>
  </si>
  <si>
    <t>0312611V</t>
  </si>
  <si>
    <t>CLG  JACQUELINE AURIOL VILLENEUVE-TOLOSANE</t>
  </si>
  <si>
    <t>VILLENEUVE-TOLOSANE</t>
  </si>
  <si>
    <t>0312612W</t>
  </si>
  <si>
    <t>CLG  GALILEE LA SALVETAT-SAINT-GILLES</t>
  </si>
  <si>
    <t>LA SALVETAT-SAINT-GILLES</t>
  </si>
  <si>
    <t>0312686B</t>
  </si>
  <si>
    <t>LPO  SAINT-EXUPERY BLAGNAC</t>
  </si>
  <si>
    <t>0312696M</t>
  </si>
  <si>
    <t>LG  PIERRE BOURDIEU FRONTON</t>
  </si>
  <si>
    <t>0312697N</t>
  </si>
  <si>
    <t>CLG  FLORA TRISTAN LHERM</t>
  </si>
  <si>
    <t>LHERM</t>
  </si>
  <si>
    <t>0312698P</t>
  </si>
  <si>
    <t>CLG  PAUL CEZANNE MONTRABE</t>
  </si>
  <si>
    <t>MONTRABE</t>
  </si>
  <si>
    <t>0312699R</t>
  </si>
  <si>
    <t>CLG  CONDORCET NAILLOUX</t>
  </si>
  <si>
    <t>NAILLOUX</t>
  </si>
  <si>
    <t>0312700S</t>
  </si>
  <si>
    <t>CLG  JEAN DIEUZAIDE PECHBONNIEU</t>
  </si>
  <si>
    <t>PECHBONNIEU</t>
  </si>
  <si>
    <t>0312729Y</t>
  </si>
  <si>
    <t>CLG  GERMAINE TILLION AUSSONNE</t>
  </si>
  <si>
    <t>AUSSONNE</t>
  </si>
  <si>
    <t>0312743N</t>
  </si>
  <si>
    <t>CLG  IRENE JOLIOT-CURIE FONTENILLES</t>
  </si>
  <si>
    <t>FONTENILLES</t>
  </si>
  <si>
    <t>0312744P</t>
  </si>
  <si>
    <t>LPO  JEAN-PIERRE VERNANT PINS-JUSTARET</t>
  </si>
  <si>
    <t>0312746S</t>
  </si>
  <si>
    <t>LPO  MARIE LOUISE DISSARD FRANCOISE TOURNEFEUILLE</t>
  </si>
  <si>
    <t>0312754A</t>
  </si>
  <si>
    <t>LG  CLÉMENCE ROYER FONSORBES</t>
  </si>
  <si>
    <t>0312759F</t>
  </si>
  <si>
    <t>LPO  JOSEPH GALLIENI TOULOUSE</t>
  </si>
  <si>
    <t>0312762J</t>
  </si>
  <si>
    <t>CLG  ELISABETH BADINTER QUINT-FONSEGRIVES</t>
  </si>
  <si>
    <t>QUINT-FONSEGRIVES</t>
  </si>
  <si>
    <t>0312799Z</t>
  </si>
  <si>
    <t>CLG  ADRIENNE BOLLAND BESSIERES</t>
  </si>
  <si>
    <t>BESSIERES</t>
  </si>
  <si>
    <t>0312822Z</t>
  </si>
  <si>
    <t>LPO  CHARLES DE GAULLE MURET</t>
  </si>
  <si>
    <t>0312842W</t>
  </si>
  <si>
    <t>CLG  SIMONE VEIL SAINT-JORY</t>
  </si>
  <si>
    <t>SAINT-JORY</t>
  </si>
  <si>
    <t>0312843X</t>
  </si>
  <si>
    <t>CLG  PIERRE MENDES-FRANCE LABARTHE-SUR-LEZE</t>
  </si>
  <si>
    <t>LABARTHE-SUR-LEZE</t>
  </si>
  <si>
    <t>0312868Z</t>
  </si>
  <si>
    <t>CLG  NELSON MANDELA NOE</t>
  </si>
  <si>
    <t>NOE</t>
  </si>
  <si>
    <t>0312915A</t>
  </si>
  <si>
    <t>LPO  LEON BLUM VILLEFRANCHE-DE-LAURAGAIS</t>
  </si>
  <si>
    <t>0312938A</t>
  </si>
  <si>
    <t>LGT  NELSON MANDELA PIBRAC</t>
  </si>
  <si>
    <t>0312995M</t>
  </si>
  <si>
    <t>LYCEE POLYVALENT MARTIN MALVY CAZERES</t>
  </si>
  <si>
    <t>0313010D</t>
  </si>
  <si>
    <t>COLLEGE D ESCALQUENS</t>
  </si>
  <si>
    <t>ESCALQUENS</t>
  </si>
  <si>
    <t>0313079D</t>
  </si>
  <si>
    <t>COLLEGE GUILHERMY TOULOUSE</t>
  </si>
  <si>
    <t>0313080E</t>
  </si>
  <si>
    <t>COLLEGE SAINT SIMON TOULOUSE</t>
  </si>
  <si>
    <t>0313167Z</t>
  </si>
  <si>
    <t>COLLEGE PALEFICAT</t>
  </si>
  <si>
    <t>0313168A</t>
  </si>
  <si>
    <t>COLLEGE DE CASTELNAU-D'ESTREFONDS</t>
  </si>
  <si>
    <t>CASTELNAU-D'ESTREFONDS</t>
  </si>
  <si>
    <t>0320001C</t>
  </si>
  <si>
    <t>CLG  VERT AIGNAN</t>
  </si>
  <si>
    <t>AIGNAN</t>
  </si>
  <si>
    <t>0320002D</t>
  </si>
  <si>
    <t>LGT  PARDAILHAN AUCH</t>
  </si>
  <si>
    <t>AUCH</t>
  </si>
  <si>
    <t>0320006H</t>
  </si>
  <si>
    <t>CLG  MATHALIN AUCH</t>
  </si>
  <si>
    <t>0320009L</t>
  </si>
  <si>
    <t>LGT  BOSSUET CONDOM</t>
  </si>
  <si>
    <t>CONDOM</t>
  </si>
  <si>
    <t>0320010M</t>
  </si>
  <si>
    <t>CLG  SAINT-EXUPERY CONDOM</t>
  </si>
  <si>
    <t>0320011N</t>
  </si>
  <si>
    <t>CLG  JEAN ROSTAND EAUZE</t>
  </si>
  <si>
    <t>EAUZE</t>
  </si>
  <si>
    <t>0320012P</t>
  </si>
  <si>
    <t>CLG  HUBERT REEVES FLEURANCE</t>
  </si>
  <si>
    <t>FLEURANCE</t>
  </si>
  <si>
    <t>0320013R</t>
  </si>
  <si>
    <t>CLG  EDOUARD LARTET GIMONT</t>
  </si>
  <si>
    <t>GIMONT</t>
  </si>
  <si>
    <t>0320014S</t>
  </si>
  <si>
    <t>CLG  LOUISE MICHEL L ISLE-JOURDAIN</t>
  </si>
  <si>
    <t>L'ISLE-JOURDAIN</t>
  </si>
  <si>
    <t>0320015T</t>
  </si>
  <si>
    <t>LPO  MARECHAL LANNES LECTOURE</t>
  </si>
  <si>
    <t>LECTOURE</t>
  </si>
  <si>
    <t>0320017V</t>
  </si>
  <si>
    <t>CLG  MARECHAL LANNES LECTOURE</t>
  </si>
  <si>
    <t>0320019X</t>
  </si>
  <si>
    <t>CLG ARETHA FRANKLIN MARCIAC</t>
  </si>
  <si>
    <t>MARCIAC</t>
  </si>
  <si>
    <t>0320021Z</t>
  </si>
  <si>
    <t>CLG  DU FEZENSAGUET MAUVEZIN</t>
  </si>
  <si>
    <t>MAUVEZIN</t>
  </si>
  <si>
    <t>0320023B</t>
  </si>
  <si>
    <t>LPO  ALAIN-FOURNIER MIRANDE</t>
  </si>
  <si>
    <t>MIRANDE</t>
  </si>
  <si>
    <t>0320025D</t>
  </si>
  <si>
    <t>LPO  D ARTAGNAN NOGARO</t>
  </si>
  <si>
    <t>NOGARO</t>
  </si>
  <si>
    <t>0320027F</t>
  </si>
  <si>
    <t>CLG  D ARTAGNAN NOGARO</t>
  </si>
  <si>
    <t>0320028G</t>
  </si>
  <si>
    <t>CLG  LOUIS PASTEUR PLAISANCE</t>
  </si>
  <si>
    <t>PLAISANCE</t>
  </si>
  <si>
    <t>0320029H</t>
  </si>
  <si>
    <t>CLG  VAL D ADOUR RISCLE</t>
  </si>
  <si>
    <t>RISCLE</t>
  </si>
  <si>
    <t>0320030J</t>
  </si>
  <si>
    <t>LP  CLEMENT ADER SAMATAN</t>
  </si>
  <si>
    <t>SAMATAN</t>
  </si>
  <si>
    <t>0320031K</t>
  </si>
  <si>
    <t>CLG  FRANCOIS DE BELLEFOREST SAMATAN</t>
  </si>
  <si>
    <t>0320033M</t>
  </si>
  <si>
    <t>CLG  GABRIEL SEAILLES VIC-FEZENSAC</t>
  </si>
  <si>
    <t>VIC-FEZENSAC</t>
  </si>
  <si>
    <t>0320035P</t>
  </si>
  <si>
    <t>CLG  DE L ASTARAC MIRANDE</t>
  </si>
  <si>
    <t>0320036R</t>
  </si>
  <si>
    <t>LG  JOSEPH SAVERNE L ISLE-JOURDAIN</t>
  </si>
  <si>
    <t>0320039U</t>
  </si>
  <si>
    <t>BEAULIEU</t>
  </si>
  <si>
    <t>0320040V</t>
  </si>
  <si>
    <t>LP  PARDAILHAN AUCH</t>
  </si>
  <si>
    <t>0320067Z</t>
  </si>
  <si>
    <t>LPO  LE GARROS AUCH</t>
  </si>
  <si>
    <t>0320074G</t>
  </si>
  <si>
    <t>CLG  VASCONIE MIELAN</t>
  </si>
  <si>
    <t>MIELAN</t>
  </si>
  <si>
    <t>0320530C</t>
  </si>
  <si>
    <t>LAVACANT</t>
  </si>
  <si>
    <t>PAVIE</t>
  </si>
  <si>
    <t>0320557G</t>
  </si>
  <si>
    <t>DE MIRANDE</t>
  </si>
  <si>
    <t>0320562M</t>
  </si>
  <si>
    <t>CLG  SALINIS AUCH</t>
  </si>
  <si>
    <t>0320563N</t>
  </si>
  <si>
    <t>CLG  CARNOT AUCH</t>
  </si>
  <si>
    <t>0320608M</t>
  </si>
  <si>
    <t>CLG  SIMONE VEIL MASSEUBE</t>
  </si>
  <si>
    <t>MASSEUBE</t>
  </si>
  <si>
    <t>0320646D</t>
  </si>
  <si>
    <t xml:space="preserve">DE RISCLE </t>
  </si>
  <si>
    <t>0320740F</t>
  </si>
  <si>
    <t>CLG L ISLE JOURDAIN</t>
  </si>
  <si>
    <t>0340002T</t>
  </si>
  <si>
    <t>LPO AUGUSTE LOUBATIERES AGDE</t>
  </si>
  <si>
    <t>AGDE CEDEX</t>
  </si>
  <si>
    <t>0340005W</t>
  </si>
  <si>
    <t>LG FERDINAND FABRE BEDARIEUX</t>
  </si>
  <si>
    <t>BEDARIEUX</t>
  </si>
  <si>
    <t>0340006X</t>
  </si>
  <si>
    <t>LP LYC METIER FERNAND LEGER BEDARIEUX</t>
  </si>
  <si>
    <t>0340008Z</t>
  </si>
  <si>
    <t>CLG VICTOR HUGO BESSAN</t>
  </si>
  <si>
    <t>BESSAN</t>
  </si>
  <si>
    <t>0340009A</t>
  </si>
  <si>
    <t>LGT HENRI IV BEZIERS</t>
  </si>
  <si>
    <t>BEZIERS CEDEX</t>
  </si>
  <si>
    <t>0340011C</t>
  </si>
  <si>
    <t>LPO JEAN MOULIN BEZIERS</t>
  </si>
  <si>
    <t>0340012D</t>
  </si>
  <si>
    <t>LP LYC METIER JEAN MERMOZ BEZIERS</t>
  </si>
  <si>
    <t>BEZIERS</t>
  </si>
  <si>
    <t>0340016H</t>
  </si>
  <si>
    <t>CLG LA DULLAGUE BEZIERS</t>
  </si>
  <si>
    <t>0340021N</t>
  </si>
  <si>
    <t>CLG JULES FERRY CAZOULS-LES-BEZIERS</t>
  </si>
  <si>
    <t>CAZOULS LES BEZIERS</t>
  </si>
  <si>
    <t>0340022P</t>
  </si>
  <si>
    <t>CLG B ROUAIX UPP CLG J JAURES ST C</t>
  </si>
  <si>
    <t>CESSENON SUR ORB</t>
  </si>
  <si>
    <t>0340023R</t>
  </si>
  <si>
    <t>LGT RENE GOSSE CLERMONT-L'HERAULT</t>
  </si>
  <si>
    <t>CLERMONT L HERAULT</t>
  </si>
  <si>
    <t>0340024S</t>
  </si>
  <si>
    <t>CLG VOLTAIRE FLORENSAC</t>
  </si>
  <si>
    <t>FLORENSAC</t>
  </si>
  <si>
    <t>0340025T</t>
  </si>
  <si>
    <t>CLG LES DEUX PINS FRONTIGNAN</t>
  </si>
  <si>
    <t>FRONTIGNAN</t>
  </si>
  <si>
    <t>0340028W</t>
  </si>
  <si>
    <t>LPO JOSEPH VALLOT LODEVE</t>
  </si>
  <si>
    <t>LODEVE</t>
  </si>
  <si>
    <t>0340030Y</t>
  </si>
  <si>
    <t>LPO LOUIS FEUILLADE LUNEL</t>
  </si>
  <si>
    <t>LUNEL CEDEX</t>
  </si>
  <si>
    <t>0340031Z</t>
  </si>
  <si>
    <t>CLG FREDERIC MISTRAL LUNEL</t>
  </si>
  <si>
    <t>LUNEL</t>
  </si>
  <si>
    <t>0340032A</t>
  </si>
  <si>
    <t>CLG LES ARBOURYS MAGALAS</t>
  </si>
  <si>
    <t>MAGALAS</t>
  </si>
  <si>
    <t>0340034C</t>
  </si>
  <si>
    <t>CLG ROGER CONTREPAS MARSILLARGUES</t>
  </si>
  <si>
    <t>MARSILLARGUES</t>
  </si>
  <si>
    <t>0340037F</t>
  </si>
  <si>
    <t>CLG JULES FERRY MONTAGNAC</t>
  </si>
  <si>
    <t>MONTAGNAC</t>
  </si>
  <si>
    <t>0340038G</t>
  </si>
  <si>
    <t>LGT JOFFRE MONTPELLIER</t>
  </si>
  <si>
    <t>MONTPELLIER CEDEX 2</t>
  </si>
  <si>
    <t>0340039H</t>
  </si>
  <si>
    <t>LGT GEORGES CLEMENCEAU MONTPELLIER</t>
  </si>
  <si>
    <t>0340040J</t>
  </si>
  <si>
    <t>LPO JULES GUESDE MONTPELLIER</t>
  </si>
  <si>
    <t>0340042L</t>
  </si>
  <si>
    <t>LPO JEAN MERMOZ MONTPELLIER</t>
  </si>
  <si>
    <t>0340043M</t>
  </si>
  <si>
    <t>LP LYC METIER PIERRE MENDES France</t>
  </si>
  <si>
    <t>0340045P</t>
  </si>
  <si>
    <t>LP LYC METIER JULES FERRY MONTPELLIER</t>
  </si>
  <si>
    <t>MONTPELLIER CEDEX 3</t>
  </si>
  <si>
    <t>0340048T</t>
  </si>
  <si>
    <t>CLG CLEMENCE ROYER MONTPELLIER</t>
  </si>
  <si>
    <t>MONTPELLIER</t>
  </si>
  <si>
    <t>0340051W</t>
  </si>
  <si>
    <t>CLG FONTCARRADE MONTPELLIER</t>
  </si>
  <si>
    <t>0340053Y</t>
  </si>
  <si>
    <t>CLG CROIX D ARGENT MONTPELLIER</t>
  </si>
  <si>
    <t>0340054Z</t>
  </si>
  <si>
    <t>CLG LE CEDRE MURVIEL-LES-BEZIERS</t>
  </si>
  <si>
    <t>MURVIEL LES BEZIERS</t>
  </si>
  <si>
    <t>0340056B</t>
  </si>
  <si>
    <t>CLG UPP CLG ST PONS OLARGUES</t>
  </si>
  <si>
    <t>OLARGUES</t>
  </si>
  <si>
    <t>0340057C</t>
  </si>
  <si>
    <t>CLG ANTOINE FAURE OLONZAC</t>
  </si>
  <si>
    <t>OLONZAC</t>
  </si>
  <si>
    <t>0340059E</t>
  </si>
  <si>
    <t>LGT JEAN MOULIN PEZENAS</t>
  </si>
  <si>
    <t>PEZENAS</t>
  </si>
  <si>
    <t>0340061G</t>
  </si>
  <si>
    <t>LP LYC METIER CHARLES ALLIES PEZENAS</t>
  </si>
  <si>
    <t>0340062H</t>
  </si>
  <si>
    <t>CLG VIA DOMITIA POUSSAN</t>
  </si>
  <si>
    <t>POUSSAN</t>
  </si>
  <si>
    <t>0340063J</t>
  </si>
  <si>
    <t>CLG LOUIS CAHUZAC QUARANTE</t>
  </si>
  <si>
    <t>QUARANTE</t>
  </si>
  <si>
    <t>0340065L</t>
  </si>
  <si>
    <t>CLG JEAN JAURES SAINT-CHINIAN</t>
  </si>
  <si>
    <t>ST CHINIAN</t>
  </si>
  <si>
    <t>0340066M</t>
  </si>
  <si>
    <t xml:space="preserve">CLG ECRIVAINS COMBATTANTS UPP CLG </t>
  </si>
  <si>
    <t>ST GERVAIS SUR MARE</t>
  </si>
  <si>
    <t>0340069R</t>
  </si>
  <si>
    <t xml:space="preserve">LP LYC METIER JACQUES BREL </t>
  </si>
  <si>
    <t>ST PONS DE THOMIERES</t>
  </si>
  <si>
    <t>0340070S</t>
  </si>
  <si>
    <t>CLG DU JAUR SAINT-PONS-DE-THOMIERES</t>
  </si>
  <si>
    <t>0340075X</t>
  </si>
  <si>
    <t>LG PAUL VALERY SETE</t>
  </si>
  <si>
    <t>SETE</t>
  </si>
  <si>
    <t>0340076Y</t>
  </si>
  <si>
    <t>LPO IRENE ET FREDERIC JOLIOT CURIE SETE</t>
  </si>
  <si>
    <t>0340078A</t>
  </si>
  <si>
    <t>LP LYC METIER CHARLES DE GAULLE SETE</t>
  </si>
  <si>
    <t>0340086J</t>
  </si>
  <si>
    <t>CLG FREDERIC BAZILLE CASTELNAU-LE-LEZ</t>
  </si>
  <si>
    <t>CASTELNAU LE LEZ CEDEX</t>
  </si>
  <si>
    <t>0340088L</t>
  </si>
  <si>
    <t>LP IRENE ET FREDERIC JOLIOT CURIE SETE</t>
  </si>
  <si>
    <t>0340109J</t>
  </si>
  <si>
    <t>CLG LES GARRIGUES MONTPELLIER</t>
  </si>
  <si>
    <t>MONTPELLIER CEDEX 4</t>
  </si>
  <si>
    <t>0340110K</t>
  </si>
  <si>
    <t>CLG PIC ST LOUP SAINT-CLEMENT-DE-RIVIERE</t>
  </si>
  <si>
    <t>ST CLEMENT DE RIVIERE</t>
  </si>
  <si>
    <t>0340111L</t>
  </si>
  <si>
    <t>CLG CLEMENCEAU MONTPELLIER</t>
  </si>
  <si>
    <t>0340115R</t>
  </si>
  <si>
    <t>CLG PAUL VALERY SETE</t>
  </si>
  <si>
    <t>0340117T</t>
  </si>
  <si>
    <t>CLG PAUL DARDE LODEVE</t>
  </si>
  <si>
    <t>LODEVE CEDEX</t>
  </si>
  <si>
    <t>0340118U</t>
  </si>
  <si>
    <t>CLG HENRI IV BEZIERS</t>
  </si>
  <si>
    <t>0340119V</t>
  </si>
  <si>
    <t>CLG FERDINAND FABRE BEDARIEUX</t>
  </si>
  <si>
    <t>0340128E</t>
  </si>
  <si>
    <t>Frédéric Bazille - Agropolis</t>
  </si>
  <si>
    <t>0340833W</t>
  </si>
  <si>
    <t>EREA JEAN-JACQUES ROUSSEAU MONTPELLIER</t>
  </si>
  <si>
    <t>0340836Z</t>
  </si>
  <si>
    <t>CLG PAUL RIQUET BEZIERS</t>
  </si>
  <si>
    <t>0340837A</t>
  </si>
  <si>
    <t>CLG JEAN BENE PEZENAS</t>
  </si>
  <si>
    <t>0340955D</t>
  </si>
  <si>
    <t>CLG SIMONE VEIL MONTPELLIER</t>
  </si>
  <si>
    <t>0340972X</t>
  </si>
  <si>
    <t>CLG VICTOR HUGO SETE</t>
  </si>
  <si>
    <t>SETE CEDEX</t>
  </si>
  <si>
    <t>0340973Y</t>
  </si>
  <si>
    <t>CLG JEAN JAURES MEZE</t>
  </si>
  <si>
    <t>MEZE</t>
  </si>
  <si>
    <t>0340974Z</t>
  </si>
  <si>
    <t>CLG EMMANUEL MAFFRE-BAUGE PAULHAN</t>
  </si>
  <si>
    <t>PAULHAN</t>
  </si>
  <si>
    <t>0340996Y</t>
  </si>
  <si>
    <t>CLG LES ESCHOLIERS DE LA MOSSON MONTPELLIER</t>
  </si>
  <si>
    <t>0340998A</t>
  </si>
  <si>
    <t>CLG JEU DE MAIL MONTPELLIER</t>
  </si>
  <si>
    <t>0341001D</t>
  </si>
  <si>
    <t>CASTELNAU LE LEZ</t>
  </si>
  <si>
    <t>0341028H</t>
  </si>
  <si>
    <t>CLG GEORGES BRASSENS LATTES</t>
  </si>
  <si>
    <t>LATTES</t>
  </si>
  <si>
    <t>0341030K</t>
  </si>
  <si>
    <t>CLG CAMILLE CLAUDEL MONTPELLIER</t>
  </si>
  <si>
    <t>MONTPELLIER CEDEX 1</t>
  </si>
  <si>
    <t>0341032M</t>
  </si>
  <si>
    <t>CLG RENE CASSIN AGDE</t>
  </si>
  <si>
    <t>0341059S</t>
  </si>
  <si>
    <t>0341065Y</t>
  </si>
  <si>
    <t>CLG JEAN MOULIN SETE</t>
  </si>
  <si>
    <t>0341066Z</t>
  </si>
  <si>
    <t>CLG JEAN PERRIN BEZIERS</t>
  </si>
  <si>
    <t>0341276C</t>
  </si>
  <si>
    <t>CLG LOUIS GERMAIN SAINT-JEAN-DE-VEDAS</t>
  </si>
  <si>
    <t>ST JEAN DE VEDAS CEDEX</t>
  </si>
  <si>
    <t>0341277D</t>
  </si>
  <si>
    <t>CLG LES AIGUERELLES MONTPELLIER</t>
  </si>
  <si>
    <t>0341278E</t>
  </si>
  <si>
    <t>CLG ARTHUR RIMBAUD MONTPELLIER</t>
  </si>
  <si>
    <t>0341280G</t>
  </si>
  <si>
    <t>CLG LES PINS CASTRIES</t>
  </si>
  <si>
    <t>VENDARGUES CEDEX</t>
  </si>
  <si>
    <t>0341321B</t>
  </si>
  <si>
    <t>CLG KATIA ET MAURICE KRAFFT BEZIERS</t>
  </si>
  <si>
    <t>0341363X</t>
  </si>
  <si>
    <t>CLG DE LA VOIE DOMITIENNE LE CRES</t>
  </si>
  <si>
    <t>LE CRES</t>
  </si>
  <si>
    <t>0341364Y</t>
  </si>
  <si>
    <t>CLG GERARD PHILIPE MONTPELLIER</t>
  </si>
  <si>
    <t>0341366A</t>
  </si>
  <si>
    <t>CLG DU SALAGOU CLERMONT-L'HERAULT</t>
  </si>
  <si>
    <t>0341367B</t>
  </si>
  <si>
    <t>CLG PAUL BERT CAPESTANG</t>
  </si>
  <si>
    <t>CAPESTANG</t>
  </si>
  <si>
    <t>0341368C</t>
  </si>
  <si>
    <t>CLG DE L ETANG DE L OR MAUGUIO</t>
  </si>
  <si>
    <t>MAUGUIO</t>
  </si>
  <si>
    <t>0341385W</t>
  </si>
  <si>
    <t>LP LYC METIER LEONARD DE VINCI MONTPELLIER</t>
  </si>
  <si>
    <t>0341386X</t>
  </si>
  <si>
    <t>CLG LO TRENTANEL GIGNAC</t>
  </si>
  <si>
    <t>GIGNAC</t>
  </si>
  <si>
    <t>0341387Y</t>
  </si>
  <si>
    <t>CLG ALFRED CROUZET SERVIAN</t>
  </si>
  <si>
    <t>SERVIAN</t>
  </si>
  <si>
    <t>0341388Z</t>
  </si>
  <si>
    <t>CLG MARCEL PAGNOL SERIGNAN</t>
  </si>
  <si>
    <t>SERIGNAN</t>
  </si>
  <si>
    <t>0341421K</t>
  </si>
  <si>
    <t>CLG JOFFRE MONTPELLIER</t>
  </si>
  <si>
    <t>0341424N</t>
  </si>
  <si>
    <t>CLG LOUISE MICHEL GANGES</t>
  </si>
  <si>
    <t>GANGES</t>
  </si>
  <si>
    <t>0341537L</t>
  </si>
  <si>
    <t>CLG FREDERIC MISTRAL PEROLS</t>
  </si>
  <si>
    <t>PEROLS</t>
  </si>
  <si>
    <t>0341577E</t>
  </si>
  <si>
    <t>CLG LE BERANGE BAILLARGUES</t>
  </si>
  <si>
    <t>BAILLARGUES</t>
  </si>
  <si>
    <t>0341592W</t>
  </si>
  <si>
    <t>CLG MARCEL PAGNOL MONTPELLIER</t>
  </si>
  <si>
    <t>0341656R</t>
  </si>
  <si>
    <t>CLG PHILIPPE LAMOUR LA GRANDE-MOTTE</t>
  </si>
  <si>
    <t>LA GRANDE MOTTE</t>
  </si>
  <si>
    <t>0341699M</t>
  </si>
  <si>
    <t>Lycée de la mer PAUL BOUSQUET</t>
  </si>
  <si>
    <t>LPM</t>
  </si>
  <si>
    <t>0341705U</t>
  </si>
  <si>
    <t>CLG ALAIN SAVARY SAINT-MATHIEU-DE-TREVIERS</t>
  </si>
  <si>
    <t>ST MATHIEU DE TREVIERS</t>
  </si>
  <si>
    <t>0341736C</t>
  </si>
  <si>
    <t>LGT JEAN MONNET MONTPELLIER</t>
  </si>
  <si>
    <t>0341764H</t>
  </si>
  <si>
    <t>CLG FRANCOIS VILLON SAINT-GELY-DU-FESC</t>
  </si>
  <si>
    <t>ST GELY DU FESC</t>
  </si>
  <si>
    <t>0341794R</t>
  </si>
  <si>
    <t xml:space="preserve">LPO LYC METIER JEAN-FRANCOIS CHAMPOLLION </t>
  </si>
  <si>
    <t>LATTES CEDEX</t>
  </si>
  <si>
    <t>0341825Z</t>
  </si>
  <si>
    <t>CLG AMBRUSSUM LUNEL</t>
  </si>
  <si>
    <t>0341826A</t>
  </si>
  <si>
    <t>CLG FRANCOIS MITTERRAND CLAPIERS</t>
  </si>
  <si>
    <t>CLAPIERS</t>
  </si>
  <si>
    <t>0341870Y</t>
  </si>
  <si>
    <t>CLG MARIE CURIE PIGNAN</t>
  </si>
  <si>
    <t>PIGNAN</t>
  </si>
  <si>
    <t>0341893Y</t>
  </si>
  <si>
    <t>CLG PAUL-EMILE VICTOR AGDE</t>
  </si>
  <si>
    <t>0341921D</t>
  </si>
  <si>
    <t>LPO GEORGES POMPIDOU CASTELNAU-LE-LEZ</t>
  </si>
  <si>
    <t>0342036D</t>
  </si>
  <si>
    <t>CLG PIERRE MENDES FRANCE JACOU</t>
  </si>
  <si>
    <t>JACOU</t>
  </si>
  <si>
    <t>0342050U</t>
  </si>
  <si>
    <t>CLG FRANCOISE GIROUD VENDRES</t>
  </si>
  <si>
    <t>VENDRES</t>
  </si>
  <si>
    <t>0342051V</t>
  </si>
  <si>
    <t>CLG VINCENT BADIE MONTARNAUD</t>
  </si>
  <si>
    <t>MONTARNAUD</t>
  </si>
  <si>
    <t>0342052W</t>
  </si>
  <si>
    <t>CLG SIMONE DE BEAUVOIR FRONTIGNAN</t>
  </si>
  <si>
    <t>FRONTIGNAN CEDEX</t>
  </si>
  <si>
    <t>0342066L</t>
  </si>
  <si>
    <t>LPO LYC METIER JEAN JAURES</t>
  </si>
  <si>
    <t>0342076X</t>
  </si>
  <si>
    <t>CLG DE LA PETITE CAMARGUE LANSARGUES</t>
  </si>
  <si>
    <t>LANSARGUES</t>
  </si>
  <si>
    <t>0342077Y</t>
  </si>
  <si>
    <t>CLG RAY CHARLES FABREGUES</t>
  </si>
  <si>
    <t>FABREGUES</t>
  </si>
  <si>
    <t>0342078Z</t>
  </si>
  <si>
    <t>CLG DES SALINS VILLENEUVE-LES-MAGUELONE</t>
  </si>
  <si>
    <t>VILLENEUVE LES MAGUELONE</t>
  </si>
  <si>
    <t>0342090M</t>
  </si>
  <si>
    <t>LPO VICTOR HUGO LUNEL</t>
  </si>
  <si>
    <t>0342091N</t>
  </si>
  <si>
    <t>LPO MARC BLOCH SERIGNAN</t>
  </si>
  <si>
    <t>0342130F</t>
  </si>
  <si>
    <t>CLG PIERRE DELEY MARSEILLAN</t>
  </si>
  <si>
    <t>MARSEILLAN</t>
  </si>
  <si>
    <t>0342131G</t>
  </si>
  <si>
    <t>CLG FRANCOIS RABELAIS MONTPELLIER</t>
  </si>
  <si>
    <t>0342132H</t>
  </si>
  <si>
    <t>CLG LUCIE AUBRAC BEZIERS</t>
  </si>
  <si>
    <t>0342186S</t>
  </si>
  <si>
    <t xml:space="preserve">CLG MAX ROUQUETTE </t>
  </si>
  <si>
    <t>ST ANDRE DE SANGONIS</t>
  </si>
  <si>
    <t>0342224H</t>
  </si>
  <si>
    <t>CLG OLYMPE DE GOUGES LOUPIAN</t>
  </si>
  <si>
    <t>LOUPIAN</t>
  </si>
  <si>
    <t>0342225J</t>
  </si>
  <si>
    <t xml:space="preserve">LPO LYC METIER GEORGES FRECHE </t>
  </si>
  <si>
    <t>0342266D</t>
  </si>
  <si>
    <t>0342326U</t>
  </si>
  <si>
    <t>CLG BOBY LAPOINTE ROUJAN</t>
  </si>
  <si>
    <t>ROUJAN</t>
  </si>
  <si>
    <t>0342436N</t>
  </si>
  <si>
    <t>LPO SIMONE VEIL GIGNAC</t>
  </si>
  <si>
    <t>0460001B</t>
  </si>
  <si>
    <t>CLG  GEORGES POMPIDOU CAJARC</t>
  </si>
  <si>
    <t>CAJARC</t>
  </si>
  <si>
    <t>0460006G</t>
  </si>
  <si>
    <t>CLG  GAMBETTA CAHORS</t>
  </si>
  <si>
    <t>CAHORS</t>
  </si>
  <si>
    <t>0460007H</t>
  </si>
  <si>
    <t>LGT  CLEMENT MAROT CAHORS</t>
  </si>
  <si>
    <t>0460008J</t>
  </si>
  <si>
    <t>CLG  EMILE VAYSSE CASTELNAU MONTRATIER-STE ALAUZIE</t>
  </si>
  <si>
    <t>CASTELNAU MONTRATIER-STE ALAUZIE</t>
  </si>
  <si>
    <t>0460010L</t>
  </si>
  <si>
    <t>LGT  LYCEE DES METIERS CHAMPOLLION FIGEAC</t>
  </si>
  <si>
    <t>FIGEAC</t>
  </si>
  <si>
    <t>0460013P</t>
  </si>
  <si>
    <t>LPO  LEO FERRE GOURDON</t>
  </si>
  <si>
    <t>GOURDON</t>
  </si>
  <si>
    <t>0460015S</t>
  </si>
  <si>
    <t>CLG  JEAN MONNET LACAPELLE-MARIVAL</t>
  </si>
  <si>
    <t>LACAPELLE-MARIVAL</t>
  </si>
  <si>
    <t>0460018V</t>
  </si>
  <si>
    <t>CLG  LA CHATAIGNERAIE LATRONQUIERE</t>
  </si>
  <si>
    <t>LATRONQUIERE</t>
  </si>
  <si>
    <t>0460020X</t>
  </si>
  <si>
    <t>CLG  L IMPERNAL LUZECH</t>
  </si>
  <si>
    <t>LUZECH</t>
  </si>
  <si>
    <t>0460021Y</t>
  </si>
  <si>
    <t>CLG  DES SEPT TOURS MARTEL</t>
  </si>
  <si>
    <t>MARTEL</t>
  </si>
  <si>
    <t>0460022Z</t>
  </si>
  <si>
    <t>CLG  JEAN-JACQUES FAURIE MONTCUQ-EN-QUERCY-BLANC</t>
  </si>
  <si>
    <t>MONTCUQ-EN-QUERCY-BLANC</t>
  </si>
  <si>
    <t>0460024B</t>
  </si>
  <si>
    <t>CLG  D ISTRIE PRAYSSAC</t>
  </si>
  <si>
    <t>PRAYSSAC</t>
  </si>
  <si>
    <t>0460026D</t>
  </si>
  <si>
    <t>LG  JEAN LURCAT SAINT-CERE</t>
  </si>
  <si>
    <t>SAINT-CERE</t>
  </si>
  <si>
    <t>0460027E</t>
  </si>
  <si>
    <t>CLG   SALVIAC</t>
  </si>
  <si>
    <t>SALVIAC</t>
  </si>
  <si>
    <t>0460028F</t>
  </si>
  <si>
    <t>LPO  LOUIS VICAT SOUILLAC</t>
  </si>
  <si>
    <t>SOUILLAC</t>
  </si>
  <si>
    <t>0460030H</t>
  </si>
  <si>
    <t>CLG  DU PUY D ISSOLUD VAYRAC</t>
  </si>
  <si>
    <t>VAYRAC</t>
  </si>
  <si>
    <t>0460032K</t>
  </si>
  <si>
    <t>LP  CHAMPOLLION FIGEAC</t>
  </si>
  <si>
    <t>0460051F</t>
  </si>
  <si>
    <t>LP  CLEMENT MAROT CAHORS</t>
  </si>
  <si>
    <t>0460054J</t>
  </si>
  <si>
    <t>CLG  MARCEL MASBOU FIGEAC</t>
  </si>
  <si>
    <t>0460490H</t>
  </si>
  <si>
    <t>LA VINADIE</t>
  </si>
  <si>
    <t>0460493L</t>
  </si>
  <si>
    <t>LPO  GASTON MONNERVILLE CAHORS</t>
  </si>
  <si>
    <t>0460528Z</t>
  </si>
  <si>
    <t>CLG  OLIVIER DE MAGNY CAHORS</t>
  </si>
  <si>
    <t>0460529A</t>
  </si>
  <si>
    <t>LP  HOTELIER QUERCY-PERIGORD SOUILLAC</t>
  </si>
  <si>
    <t>0460530B</t>
  </si>
  <si>
    <t>CLG  D OLT PUY-L EVEQUE</t>
  </si>
  <si>
    <t>PUY-L'EVEQUE</t>
  </si>
  <si>
    <t>0460565P</t>
  </si>
  <si>
    <t>CLG  LA GARENNE GRAMAT</t>
  </si>
  <si>
    <t>GRAMAT</t>
  </si>
  <si>
    <t>0460573Y</t>
  </si>
  <si>
    <t>CLG  D ORLINDE BRETENOUX</t>
  </si>
  <si>
    <t>BRETENOUX</t>
  </si>
  <si>
    <t>0460592U</t>
  </si>
  <si>
    <t>CLG  LEO FERRE GOURDON</t>
  </si>
  <si>
    <t>0460593V</t>
  </si>
  <si>
    <t>CLG  JEAN LURCAT SAINT-CERE</t>
  </si>
  <si>
    <t>0460594W</t>
  </si>
  <si>
    <t>CLG  LE PUY D ALON SOUILLAC</t>
  </si>
  <si>
    <t>0460661U</t>
  </si>
  <si>
    <t>LYCEE DES TERRITOIRES</t>
  </si>
  <si>
    <t>LE MONTAT</t>
  </si>
  <si>
    <t>0480001R</t>
  </si>
  <si>
    <t>CLG HENRI ROUVIERE MONT LOZERE ET GOULET</t>
  </si>
  <si>
    <t>MONT LOZERE ET GOULET</t>
  </si>
  <si>
    <t>0480002S</t>
  </si>
  <si>
    <t>CLG HENRI GAMALA LE COLLET-DE-DEZE</t>
  </si>
  <si>
    <t>LE COLLET DE DEZE</t>
  </si>
  <si>
    <t>0480003T</t>
  </si>
  <si>
    <t>CLG DES TROIS VALLEES FLORAC TROIS RIVIERES</t>
  </si>
  <si>
    <t>FLORAC TROIS RIVIERES</t>
  </si>
  <si>
    <t>0480004U</t>
  </si>
  <si>
    <t>CLG MARTHE DUPEYRON LANGOGNE</t>
  </si>
  <si>
    <t>LANGOGNE</t>
  </si>
  <si>
    <t>0480005V</t>
  </si>
  <si>
    <t>CLG MARCEL PIERREL MARVEJOLS</t>
  </si>
  <si>
    <t>MARVEJOLS</t>
  </si>
  <si>
    <t>0480006W</t>
  </si>
  <si>
    <t>CLG SPORT NATURE LA CANOURGUE</t>
  </si>
  <si>
    <t>LA CANOURGUE</t>
  </si>
  <si>
    <t>0480007X</t>
  </si>
  <si>
    <t>LGT CHAPTAL MENDE</t>
  </si>
  <si>
    <t>MENDE CEDEX</t>
  </si>
  <si>
    <t>0480009Z</t>
  </si>
  <si>
    <t>LGT EMILE PEYTAVIN MENDE</t>
  </si>
  <si>
    <t>0480011B</t>
  </si>
  <si>
    <t>CLG ANDRE CHAMSON MEYRUEIS</t>
  </si>
  <si>
    <t>MEYRUEIS</t>
  </si>
  <si>
    <t>0480013D</t>
  </si>
  <si>
    <t>CLG HAUT-GEVAUDAN SAINT-CHELY-D'APCHER</t>
  </si>
  <si>
    <t>ST CHELY D APCHER</t>
  </si>
  <si>
    <t>0480014E</t>
  </si>
  <si>
    <t xml:space="preserve">CLG P DELMAS UPP CLG FLORAC </t>
  </si>
  <si>
    <t>GORGES DU TARN CAUSSES</t>
  </si>
  <si>
    <t>0480015F</t>
  </si>
  <si>
    <t xml:space="preserve">CLG ACHILLE ROUSSON </t>
  </si>
  <si>
    <t>ST ETIENNE VALLEE FRANCAIS</t>
  </si>
  <si>
    <t>0480016G</t>
  </si>
  <si>
    <t>CLG DU TRENZE VIALAS</t>
  </si>
  <si>
    <t>VIALAS</t>
  </si>
  <si>
    <t>0480017H</t>
  </si>
  <si>
    <t>CLG ODILON BARROT VILLEFORT</t>
  </si>
  <si>
    <t>VILLEFORT</t>
  </si>
  <si>
    <t>0480019K</t>
  </si>
  <si>
    <t>LP LYC METIER EMILE PEYTAVIN MENDE</t>
  </si>
  <si>
    <t>0480514Y</t>
  </si>
  <si>
    <t>François Rabelais</t>
  </si>
  <si>
    <t>ST CHELY D'APCHER</t>
  </si>
  <si>
    <t>0480607Z</t>
  </si>
  <si>
    <t>CLG HENRI BOURRILLON MENDE</t>
  </si>
  <si>
    <t>0480657D</t>
  </si>
  <si>
    <t>Louis PASTEUR</t>
  </si>
  <si>
    <t>0480688M</t>
  </si>
  <si>
    <t xml:space="preserve">LPO LYC METIER THEOPHILE ROUSSEL </t>
  </si>
  <si>
    <t>0650001Y</t>
  </si>
  <si>
    <t>LCL  RENE BILLERES ARGELES-GAZOST</t>
  </si>
  <si>
    <t>ARGELES-GAZOST</t>
  </si>
  <si>
    <t>0650003A</t>
  </si>
  <si>
    <t>CLG  MARECHAL FOCH ARREAU</t>
  </si>
  <si>
    <t>ARREAU</t>
  </si>
  <si>
    <t>0650005C</t>
  </si>
  <si>
    <t>LPO  VICTOR DURUY BAGNERES-DE-BIGORRE</t>
  </si>
  <si>
    <t>BAGNERES-DE-BIGORRE</t>
  </si>
  <si>
    <t>0650012K</t>
  </si>
  <si>
    <t>LG  MICHELET LANNEMEZAN</t>
  </si>
  <si>
    <t>LANNEMEZAN</t>
  </si>
  <si>
    <t>0650014M</t>
  </si>
  <si>
    <t>LP  DE L ARROUZA LOURDES</t>
  </si>
  <si>
    <t>LOURDES</t>
  </si>
  <si>
    <t>0650015N</t>
  </si>
  <si>
    <t>CLG  LA SERRE DE SARSAN LOURDES</t>
  </si>
  <si>
    <t>0650017R</t>
  </si>
  <si>
    <t>CLG  DE LA BAROUSSE LOURES-BAROUSSE</t>
  </si>
  <si>
    <t>LOURES-BAROUSSE</t>
  </si>
  <si>
    <t>0650018S</t>
  </si>
  <si>
    <t>CLG  DES TROIS VALLEES LUZ-SAINT-SAUVEUR</t>
  </si>
  <si>
    <t>LUZ-SAINT-SAUVEUR</t>
  </si>
  <si>
    <t>0650019T</t>
  </si>
  <si>
    <t>CLG  JEAN JAURES MAUBOURGUET</t>
  </si>
  <si>
    <t>MAUBOURGUET</t>
  </si>
  <si>
    <t>0650020U</t>
  </si>
  <si>
    <t>CLG  DU HAUT LAVEDAN PIERREFITTE-NESTALAS</t>
  </si>
  <si>
    <t>PIERREFITTE-NESTALAS</t>
  </si>
  <si>
    <t>0650022W</t>
  </si>
  <si>
    <t>CLG  BEAULIEU SAINT-LAURENT-DE-NESTE</t>
  </si>
  <si>
    <t>SAINT-LAURENT-DE-NESTE</t>
  </si>
  <si>
    <t>0650025Z</t>
  </si>
  <si>
    <t>LG  THEOPHILE GAUTIER TARBES</t>
  </si>
  <si>
    <t>TARBES</t>
  </si>
  <si>
    <t>0650026A</t>
  </si>
  <si>
    <t>LGT  MARIE CURIE TARBES</t>
  </si>
  <si>
    <t>0650027B</t>
  </si>
  <si>
    <t>LGT  JEAN DUPUY TARBES</t>
  </si>
  <si>
    <t>0650028C</t>
  </si>
  <si>
    <t>LP  SIXTE VIGNON AUREILHAN</t>
  </si>
  <si>
    <t>AUREILHAN</t>
  </si>
  <si>
    <t>0650029D</t>
  </si>
  <si>
    <t>LP  REFFYE TARBES</t>
  </si>
  <si>
    <t>0650031F</t>
  </si>
  <si>
    <t>CLG  DESAIX TARBES</t>
  </si>
  <si>
    <t>0650033H</t>
  </si>
  <si>
    <t>CLG  MASSEY TARBES</t>
  </si>
  <si>
    <t>0650034J</t>
  </si>
  <si>
    <t>CLG  PAUL ELUARD TARBES</t>
  </si>
  <si>
    <t>0650035K</t>
  </si>
  <si>
    <t>LP  PIERRE MENDES FRANCE VIC-EN-BIGORRE</t>
  </si>
  <si>
    <t>VIC-EN-BIGORRE</t>
  </si>
  <si>
    <t>0650036L</t>
  </si>
  <si>
    <t>CLG  DU VAL D ARROS TOURNAY</t>
  </si>
  <si>
    <t>TOURNAY</t>
  </si>
  <si>
    <t>0650037M</t>
  </si>
  <si>
    <t>CLG  D ASTARAC-BIGORRE TRIE-SUR-BAISE</t>
  </si>
  <si>
    <t>TRIE-SUR-BAISE</t>
  </si>
  <si>
    <t>0650038N</t>
  </si>
  <si>
    <t>LG  PIERRE MENDES FRANCE VIC-EN-BIGORRE</t>
  </si>
  <si>
    <t>0650040R</t>
  </si>
  <si>
    <t>LGT  LA SERRE DE SARSAN LOURDES</t>
  </si>
  <si>
    <t>0650041S</t>
  </si>
  <si>
    <t>LP  JEAN DUPUY TARBES</t>
  </si>
  <si>
    <t>0650050B</t>
  </si>
  <si>
    <t>CLG  VOLTAIRE TARBES</t>
  </si>
  <si>
    <t>0650084N</t>
  </si>
  <si>
    <t>CLG  GASTON FEBUS LANNEMEZAN</t>
  </si>
  <si>
    <t>0650088T</t>
  </si>
  <si>
    <t>CLG  PAUL VALERY SEMEAC</t>
  </si>
  <si>
    <t>SEMEAC</t>
  </si>
  <si>
    <t>0650089U</t>
  </si>
  <si>
    <t>CLG  BLANCHE ODIN BAGNERES-DE-BIGORRE</t>
  </si>
  <si>
    <t>0650138X</t>
  </si>
  <si>
    <t>ADRIANA</t>
  </si>
  <si>
    <t>0650139Y</t>
  </si>
  <si>
    <t>JEAN MONNET</t>
  </si>
  <si>
    <t>VIC EN BIGORRE</t>
  </si>
  <si>
    <t>0650740B</t>
  </si>
  <si>
    <t>CLG  PYRENEES TARBES</t>
  </si>
  <si>
    <t>0650835E</t>
  </si>
  <si>
    <t>CLG  VICTOR HUGO TARBES</t>
  </si>
  <si>
    <t>0650836F</t>
  </si>
  <si>
    <t>CLGCL  RENE BILLERES ARGELES-GAZOST</t>
  </si>
  <si>
    <t>0650838H</t>
  </si>
  <si>
    <t>CLG  PIERRE MENDES FRANCE VIC-EN-BIGORRE</t>
  </si>
  <si>
    <t>0650874X</t>
  </si>
  <si>
    <t>LP  LAUTREAMONT TARBES</t>
  </si>
  <si>
    <t>0660001T</t>
  </si>
  <si>
    <t>CLG DES ALBERES ARGELES-SUR-MER</t>
  </si>
  <si>
    <t>ARGELES SUR MER</t>
  </si>
  <si>
    <t>0660004W</t>
  </si>
  <si>
    <t>LPO LYC METIER DEODAT DE SEVERAC CERET</t>
  </si>
  <si>
    <t>CERET CEDEX</t>
  </si>
  <si>
    <t>0660007Z</t>
  </si>
  <si>
    <t>CLG IRENE JOLIOT-CURIE ESTAGEL</t>
  </si>
  <si>
    <t>ESTAGEL</t>
  </si>
  <si>
    <t>0660008A</t>
  </si>
  <si>
    <t>CLG PIERRE FOUCHE ILLE-SUR-TET</t>
  </si>
  <si>
    <t>ILLE SUR TET</t>
  </si>
  <si>
    <t>0660010C</t>
  </si>
  <si>
    <t>LGT FRANCOIS ARAGO PERPIGNAN</t>
  </si>
  <si>
    <t>PERPIGNAN CEDEX</t>
  </si>
  <si>
    <t>0660011D</t>
  </si>
  <si>
    <t>LPO JEAN LURCAT PERPIGNAN</t>
  </si>
  <si>
    <t>0660012E</t>
  </si>
  <si>
    <t>CLG JOSEPH SEBASTIEN PONS PERPIGNAN</t>
  </si>
  <si>
    <t>PERPIGNAN</t>
  </si>
  <si>
    <t>0660014G</t>
  </si>
  <si>
    <t>LPO PABLO PICASSO PERPIGNAN</t>
  </si>
  <si>
    <t>0660016J</t>
  </si>
  <si>
    <t>CLG LA GARRIGOLE PERPIGNAN</t>
  </si>
  <si>
    <t>0660017K</t>
  </si>
  <si>
    <t>CLG JEAN MACE PERPIGNAN</t>
  </si>
  <si>
    <t>0660018L</t>
  </si>
  <si>
    <t>CLG MADAME DE SEVIGNE PERPIGNAN</t>
  </si>
  <si>
    <t>0660019M</t>
  </si>
  <si>
    <t>CLG SAINT-EXUPERY PERPIGNAN</t>
  </si>
  <si>
    <t>0660021P</t>
  </si>
  <si>
    <t>LPO CHARLES RENOUVIER PRADES</t>
  </si>
  <si>
    <t>PRADES</t>
  </si>
  <si>
    <t>0660022R</t>
  </si>
  <si>
    <t>CLG GUSTAVE VIOLET PRADES</t>
  </si>
  <si>
    <t>PRADES CEDEX</t>
  </si>
  <si>
    <t>0660026V</t>
  </si>
  <si>
    <t xml:space="preserve">LP LYC METIER ALFRED SAUVY </t>
  </si>
  <si>
    <t>VILLELONGUE DELS MONTS</t>
  </si>
  <si>
    <t>0660028X</t>
  </si>
  <si>
    <t xml:space="preserve">CLG JEAN MERMOZ </t>
  </si>
  <si>
    <t>ST LAURENT DE LA SALANQUE</t>
  </si>
  <si>
    <t>0660029Y</t>
  </si>
  <si>
    <t xml:space="preserve">CLG JOSEPH CALVET </t>
  </si>
  <si>
    <t>ST PAUL DE FENOUILLET</t>
  </si>
  <si>
    <t>0660030Z</t>
  </si>
  <si>
    <t>CLG PIERRE MORETO THUIR</t>
  </si>
  <si>
    <t>THUIR</t>
  </si>
  <si>
    <t>0660037G</t>
  </si>
  <si>
    <t>CLG JOFFRE RIVESALTES</t>
  </si>
  <si>
    <t>RIVESALTES</t>
  </si>
  <si>
    <t>0660038H</t>
  </si>
  <si>
    <t>CLG DE LA COTE VERMEILLE PORT-VENDRES</t>
  </si>
  <si>
    <t>PORT VENDRES</t>
  </si>
  <si>
    <t>0660039J</t>
  </si>
  <si>
    <t>0660049V</t>
  </si>
  <si>
    <t>CLG JEAN MOULIN PERPIGNAN</t>
  </si>
  <si>
    <t>0660051X</t>
  </si>
  <si>
    <t>CLG ALBERT CAMUS PERPIGNAN</t>
  </si>
  <si>
    <t>0660057D</t>
  </si>
  <si>
    <t>LCL ET SPORTIF PIERRE DE COUBERTIN</t>
  </si>
  <si>
    <t>FONT-ROMEU-ODEILLO-VIA</t>
  </si>
  <si>
    <t>0660078B</t>
  </si>
  <si>
    <t>EREA JOAN MIRO PERPIGNAN</t>
  </si>
  <si>
    <t>0660431K</t>
  </si>
  <si>
    <t>CLG LE RIBERAL SAINT-ESTEVE</t>
  </si>
  <si>
    <t>ST ESTEVE</t>
  </si>
  <si>
    <t>0660480N</t>
  </si>
  <si>
    <t>CLG JEAN MOULIN ARLES-SUR-TECH</t>
  </si>
  <si>
    <t>ARLES SUR TECH</t>
  </si>
  <si>
    <t>0660520G</t>
  </si>
  <si>
    <t>LP LEON BLUM PERPIGNAN</t>
  </si>
  <si>
    <t>0660521H</t>
  </si>
  <si>
    <t>CLG PAU CASALS CABESTANY</t>
  </si>
  <si>
    <t>CABESTANY</t>
  </si>
  <si>
    <t>0660522J</t>
  </si>
  <si>
    <t>CLG MARCEL PAGNOL PERPIGNAN</t>
  </si>
  <si>
    <t>0660523K</t>
  </si>
  <si>
    <t>CLG PAUL LANGEVIN ELNE</t>
  </si>
  <si>
    <t>ELNE</t>
  </si>
  <si>
    <t>0660600U</t>
  </si>
  <si>
    <t>CLG  BOURG-MADAME</t>
  </si>
  <si>
    <t>BOURG MADAME</t>
  </si>
  <si>
    <t>0660601V</t>
  </si>
  <si>
    <t>CLG JEAN AMADE CERET</t>
  </si>
  <si>
    <t>CERET</t>
  </si>
  <si>
    <t>0660634F</t>
  </si>
  <si>
    <t>CLGCL ET SPORTIF FONT-ROMEU-ODEILLO-VIA</t>
  </si>
  <si>
    <t>FONT ROMEU ODEILLO VIA</t>
  </si>
  <si>
    <t>0660648W</t>
  </si>
  <si>
    <t>CLG LA COTE RADIEUSE CANET-EN-ROUSSILLON</t>
  </si>
  <si>
    <t>CANET EN ROUSSILLON CEDEX</t>
  </si>
  <si>
    <t>0660653B</t>
  </si>
  <si>
    <t>CLG JULES VERNE LE SOLER</t>
  </si>
  <si>
    <t>LE SOLER</t>
  </si>
  <si>
    <t>0660699B</t>
  </si>
  <si>
    <t>Garcia Lorca</t>
  </si>
  <si>
    <t>THEZA</t>
  </si>
  <si>
    <t>0660809W</t>
  </si>
  <si>
    <t>LPO ARISTIDE MAILLOL PERPIGNAN</t>
  </si>
  <si>
    <t>0660848N</t>
  </si>
  <si>
    <t>CLG ALICE ET JEAN OLIBO SAINT-CYPRIEN</t>
  </si>
  <si>
    <t>ST CYPRIEN</t>
  </si>
  <si>
    <t>0660856X</t>
  </si>
  <si>
    <t xml:space="preserve">LPO LYC METIER ROSA LUXEMBURG </t>
  </si>
  <si>
    <t>0660864F</t>
  </si>
  <si>
    <t>CLG FRANCOIS MITTERRAND TOULOUGES</t>
  </si>
  <si>
    <t>TOULOUGES</t>
  </si>
  <si>
    <t>0660865G</t>
  </si>
  <si>
    <t>CLG PIERRE MENDES FRANCE SAINT-ANDRE</t>
  </si>
  <si>
    <t>ST ANDRE</t>
  </si>
  <si>
    <t>0660866H</t>
  </si>
  <si>
    <t>CLG JEAN ROUS PIA</t>
  </si>
  <si>
    <t>PIA</t>
  </si>
  <si>
    <t>0660907C</t>
  </si>
  <si>
    <t>LGT ANNEXE LGT PABLO PICASSO THEZA</t>
  </si>
  <si>
    <t>0660924W</t>
  </si>
  <si>
    <t>LPO CHRISTIAN BOURQUIN ARGELES-SUR-MER</t>
  </si>
  <si>
    <t>0660925X</t>
  </si>
  <si>
    <t>CLG CHRISTIAN BOURQUIN MILLAS</t>
  </si>
  <si>
    <t>MILLAS</t>
  </si>
  <si>
    <t>0810002M</t>
  </si>
  <si>
    <t>CLG  ALAIN-FOURNIER ALBAN</t>
  </si>
  <si>
    <t>ALBAN</t>
  </si>
  <si>
    <t>0810003N</t>
  </si>
  <si>
    <t>LP  TOULOUSE-LAUTREC ALBI</t>
  </si>
  <si>
    <t>ALBI</t>
  </si>
  <si>
    <t>0810004P</t>
  </si>
  <si>
    <t>LPO  LOUIS RASCOL ALBI</t>
  </si>
  <si>
    <t>0810005R</t>
  </si>
  <si>
    <t>LG  BELLEVUE ALBI</t>
  </si>
  <si>
    <t>0810006S</t>
  </si>
  <si>
    <t>LG  LAPEROUSE ALBI</t>
  </si>
  <si>
    <t>0810008U</t>
  </si>
  <si>
    <t>CLG   BRASSAC</t>
  </si>
  <si>
    <t>BRASSAC</t>
  </si>
  <si>
    <t>0810012Y</t>
  </si>
  <si>
    <t>LPO  JEAN JAURES CARMAUX</t>
  </si>
  <si>
    <t>CARMAUX</t>
  </si>
  <si>
    <t>0810016C</t>
  </si>
  <si>
    <t>LP  LE SIDOBRE CASTRES</t>
  </si>
  <si>
    <t>CASTRES</t>
  </si>
  <si>
    <t>0810018E</t>
  </si>
  <si>
    <t>LP  ANNE VEAUTE CASTRES</t>
  </si>
  <si>
    <t>0810019F</t>
  </si>
  <si>
    <t>CLG  DU VAL CEROU CORDES-SUR-CIEL</t>
  </si>
  <si>
    <t>CORDES-SUR-CIEL</t>
  </si>
  <si>
    <t>0810020G</t>
  </si>
  <si>
    <t>CLG  MADELEINE CROS DOURGNE</t>
  </si>
  <si>
    <t>DOURGNE</t>
  </si>
  <si>
    <t>0810023K</t>
  </si>
  <si>
    <t>LGT  VICTOR HUGO GAILLAC</t>
  </si>
  <si>
    <t>GAILLAC</t>
  </si>
  <si>
    <t>0810025M</t>
  </si>
  <si>
    <t>CLG  LA VALLEE DU THORE LABASTIDE-ROUAIROUX</t>
  </si>
  <si>
    <t>LABASTIDE-ROUAIROUX</t>
  </si>
  <si>
    <t>0810026N</t>
  </si>
  <si>
    <t>CLG  DE LA MONTAGNE NOIRE LABRUGUIERE</t>
  </si>
  <si>
    <t>LABRUGUIERE</t>
  </si>
  <si>
    <t>0810027P</t>
  </si>
  <si>
    <t>CLG  DU MONTALET LACAUNE</t>
  </si>
  <si>
    <t>LACAUNE</t>
  </si>
  <si>
    <t>0810028R</t>
  </si>
  <si>
    <t>CLG  LES PORTANELLES LAUTREC</t>
  </si>
  <si>
    <t>LAUTREC</t>
  </si>
  <si>
    <t>0810030T</t>
  </si>
  <si>
    <t>LG  LAS CASES LAVAUR</t>
  </si>
  <si>
    <t>LAVAUR</t>
  </si>
  <si>
    <t>0810033W</t>
  </si>
  <si>
    <t>LGT  MARECHAL SOULT MAZAMET</t>
  </si>
  <si>
    <t>MAZAMET</t>
  </si>
  <si>
    <t>0810036Z</t>
  </si>
  <si>
    <t>CLG  JACQUES DURAND PUYLAURENS</t>
  </si>
  <si>
    <t>PUYLAURENS</t>
  </si>
  <si>
    <t>0810037A</t>
  </si>
  <si>
    <t>CLG  LEON GAMBETTA RABASTENS</t>
  </si>
  <si>
    <t>RABASTENS</t>
  </si>
  <si>
    <t>0810038B</t>
  </si>
  <si>
    <t>CLG  LOUISA PAULIN REALMONT</t>
  </si>
  <si>
    <t>REALMONT</t>
  </si>
  <si>
    <t>0810041E</t>
  </si>
  <si>
    <t>CLG  PIERRE SUC SAINT-SULPICE-LA-POINTE</t>
  </si>
  <si>
    <t>SAINT-SULPICE-LA-POINTE</t>
  </si>
  <si>
    <t>0810043G</t>
  </si>
  <si>
    <t>CLG  EUSTACHE DE BEAUMARCHAIS VALENCE-D ALBIGEOIS</t>
  </si>
  <si>
    <t>VALENCE-D'ALBIGEOIS</t>
  </si>
  <si>
    <t>0810044H</t>
  </si>
  <si>
    <t>CLG  RENE CASSIN VIELMUR-SUR-AGOUT</t>
  </si>
  <si>
    <t>VIELMUR-SUR-AGOUT</t>
  </si>
  <si>
    <t>0810051R</t>
  </si>
  <si>
    <t>CLG  ARISTIDE BRUANT ALBI</t>
  </si>
  <si>
    <t>0810052S</t>
  </si>
  <si>
    <t>CLG  HONORE DE BALZAC ALBI</t>
  </si>
  <si>
    <t>0810061B</t>
  </si>
  <si>
    <t>CLG  JEAN MONNET CASTRES</t>
  </si>
  <si>
    <t>0810121S</t>
  </si>
  <si>
    <t>LYCEE AGRICOLE FONLABOUR</t>
  </si>
  <si>
    <t>0810124V</t>
  </si>
  <si>
    <t>CLG  DU SAUT DE SABO SAINT-JUERY</t>
  </si>
  <si>
    <t>SAINT-JUERY</t>
  </si>
  <si>
    <t>0810125W</t>
  </si>
  <si>
    <t>CLG  LOUIS PASTEUR GRAULHET</t>
  </si>
  <si>
    <t>GRAULHET</t>
  </si>
  <si>
    <t>0810126X</t>
  </si>
  <si>
    <t>CLG  JEAN-LOUIS ETIENNE MAZAMET</t>
  </si>
  <si>
    <t>0810127Y</t>
  </si>
  <si>
    <t>CLG  MARCEL PAGNOL MAZAMET</t>
  </si>
  <si>
    <t>0810578N</t>
  </si>
  <si>
    <t>0810787R</t>
  </si>
  <si>
    <t>CLG  VICTOR HUGO CARMAUX</t>
  </si>
  <si>
    <t>0810788S</t>
  </si>
  <si>
    <t>CLG  AUGUSTIN MALROUX BLAYE-LES-MINES</t>
  </si>
  <si>
    <t>BLAYE-LES-MINES</t>
  </si>
  <si>
    <t>0810959C</t>
  </si>
  <si>
    <t>LPO  BORDE BASSE CASTRES</t>
  </si>
  <si>
    <t>0810960D</t>
  </si>
  <si>
    <t>CLG  JEAN JAURES CASTRES</t>
  </si>
  <si>
    <t>0810961E</t>
  </si>
  <si>
    <t>CLG  THOMAS PESQUET CASTRES</t>
  </si>
  <si>
    <t>0810993P</t>
  </si>
  <si>
    <t>CLG  ALBERT CAMUS GAILLAC</t>
  </si>
  <si>
    <t>0810995S</t>
  </si>
  <si>
    <t>LP  DOCTEUR CLEMENT DE PEMILLE GRAULHET</t>
  </si>
  <si>
    <t>0811030E</t>
  </si>
  <si>
    <t>CLG  BELLEVUE ALBI</t>
  </si>
  <si>
    <t>0811032G</t>
  </si>
  <si>
    <t>CLG  LES CLAUZADES LAVAUR</t>
  </si>
  <si>
    <t>0811144D</t>
  </si>
  <si>
    <t>LP  HOTELIER MAZAMET</t>
  </si>
  <si>
    <t>0811197L</t>
  </si>
  <si>
    <t>CLG  JEAN JAURES ALBI</t>
  </si>
  <si>
    <t>0811324Z</t>
  </si>
  <si>
    <t>LP  MARIE-ANTOINETTE RIESS MAZAMET</t>
  </si>
  <si>
    <t>0811331G</t>
  </si>
  <si>
    <t>CLG  RENEE TAILLEFER GAILLAC</t>
  </si>
  <si>
    <t>0811340S</t>
  </si>
  <si>
    <t>CLG  JEAN-MARIE GUSTAVE LE CLEZIO LISLE-SUR-TARN</t>
  </si>
  <si>
    <t>LISLE-SUR-TARN</t>
  </si>
  <si>
    <t>0820001F</t>
  </si>
  <si>
    <t>LP   NORMAN FOSTER BEAUMONT-DE-LOMAGNE</t>
  </si>
  <si>
    <t>BEAUMONT-DE-LOMAGNE</t>
  </si>
  <si>
    <t>0820004J</t>
  </si>
  <si>
    <t>LPO  JEAN DE PRADES CASTELSARRASIN</t>
  </si>
  <si>
    <t>CASTELSARRASIN</t>
  </si>
  <si>
    <t>0820007M</t>
  </si>
  <si>
    <t>CLG  PIERRE DARASSE CAUSSADE</t>
  </si>
  <si>
    <t>CAUSSADE</t>
  </si>
  <si>
    <t>0820011S</t>
  </si>
  <si>
    <t>CLG  ANTONIN PERBOSC LAFRANCAISE</t>
  </si>
  <si>
    <t>LAFRANCAISE</t>
  </si>
  <si>
    <t>0820014V</t>
  </si>
  <si>
    <t>CLG  DU PAYS DE SERRES LAUZERTE</t>
  </si>
  <si>
    <t>LAUZERTE</t>
  </si>
  <si>
    <t>0820016X</t>
  </si>
  <si>
    <t>LG  FRANCOIS MITTERRAND MOISSAC</t>
  </si>
  <si>
    <t>MOISSAC</t>
  </si>
  <si>
    <t>0820017Y</t>
  </si>
  <si>
    <t>CLG  FRANCOIS MITTERRAND MOISSAC</t>
  </si>
  <si>
    <t>0820020B</t>
  </si>
  <si>
    <t>LG  JULES MICHELET MONTAUBAN</t>
  </si>
  <si>
    <t>MONTAUBAN</t>
  </si>
  <si>
    <t>0820021C</t>
  </si>
  <si>
    <t>LPO  BOURDELLE MONTAUBAN</t>
  </si>
  <si>
    <t>0820022D</t>
  </si>
  <si>
    <t>CLG  INGRES MONTAUBAN</t>
  </si>
  <si>
    <t>0820029L</t>
  </si>
  <si>
    <t>CLG  JEAN ROSTAND VALENCE</t>
  </si>
  <si>
    <t>VALENCE</t>
  </si>
  <si>
    <t>0820066B</t>
  </si>
  <si>
    <t>CLG  JEAN DE PRADES CASTELSARRASIN</t>
  </si>
  <si>
    <t>0820067C</t>
  </si>
  <si>
    <t>CLG  THEODORE DESPEYROUS BEAUMONT-DE-LOMAGNE</t>
  </si>
  <si>
    <t>0820531G</t>
  </si>
  <si>
    <t>0820559M</t>
  </si>
  <si>
    <t>CAPOU</t>
  </si>
  <si>
    <t>0820588U</t>
  </si>
  <si>
    <t>CLG  OLYMPE DE GOUGES MONTAUBAN</t>
  </si>
  <si>
    <t>0820683X</t>
  </si>
  <si>
    <t>CLG  JEAN LACAZE GRISOLLES</t>
  </si>
  <si>
    <t>GRISOLLES</t>
  </si>
  <si>
    <t>0820684Y</t>
  </si>
  <si>
    <t>CLG  JEAN JAURES MONTAUBAN</t>
  </si>
  <si>
    <t>0820704V</t>
  </si>
  <si>
    <t>CLG  PIERRE BAYROU SAINT-ANTONIN-NOBLE-VAL</t>
  </si>
  <si>
    <t>SAINT-ANTONIN-NOBLE-VAL</t>
  </si>
  <si>
    <t>0820713E</t>
  </si>
  <si>
    <t>CLG  PIERRE FLAMENS CASTELSARRASIN</t>
  </si>
  <si>
    <t>0820823Z</t>
  </si>
  <si>
    <t>CLG  JEAN-JACQUES ROUSSEAU LABASTIDE-SAINT-PIERRE</t>
  </si>
  <si>
    <t>LABASTIDE-SAINT-PIERRE</t>
  </si>
  <si>
    <t>0820824A</t>
  </si>
  <si>
    <t>CLG  JEAN HONORE FRAGONARD NEGREPELISSE</t>
  </si>
  <si>
    <t>NEGREPELISSE</t>
  </si>
  <si>
    <t>0820883P</t>
  </si>
  <si>
    <t>LPO  CLAUDE NOUGARO MONTEILS</t>
  </si>
  <si>
    <t>MONTEILS</t>
  </si>
  <si>
    <t>0820891Y</t>
  </si>
  <si>
    <t>CLG  VERCINGETORIX MONTECH</t>
  </si>
  <si>
    <t>MONTECH</t>
  </si>
  <si>
    <t>0820896D</t>
  </si>
  <si>
    <t>CLG  MANUEL AZAÑA MONTAUBAN</t>
  </si>
  <si>
    <t>0820899G</t>
  </si>
  <si>
    <t>LPO  JEAN BAYLET VALENCE</t>
  </si>
  <si>
    <t>0820917B</t>
  </si>
  <si>
    <t>LPO  OLYMPE DE GOUGES MONTECH</t>
  </si>
  <si>
    <t>0820922G</t>
  </si>
  <si>
    <t>CLG SIMONE VEIL</t>
  </si>
  <si>
    <t>VERDUN SUR GARONNE</t>
  </si>
  <si>
    <t>Si  Produits &gt; Charges : Reliquat - Calcul Automatique</t>
  </si>
  <si>
    <r>
      <t xml:space="preserve">Cité éducative
</t>
    </r>
    <r>
      <rPr>
        <sz val="11"/>
        <color theme="1"/>
        <rFont val="Arial"/>
        <family val="2"/>
      </rPr>
      <t>(Cité éducative/non)</t>
    </r>
  </si>
  <si>
    <t>CLG PR</t>
  </si>
  <si>
    <t>CLG VERGEZE</t>
  </si>
  <si>
    <t xml:space="preserve">CITÉ SCOLAIRE FRANÇOISE COMBES </t>
  </si>
  <si>
    <t>0300080Z</t>
  </si>
  <si>
    <t>LPO PRIVE INSTITUT EMMANUEL D'ALZON</t>
  </si>
  <si>
    <r>
      <rPr>
        <b/>
        <sz val="11"/>
        <color theme="1"/>
        <rFont val="Arial"/>
        <family val="2"/>
      </rPr>
      <t xml:space="preserve">Catégorie 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(voir liste déroulante ; PR = privé PU = public )</t>
    </r>
  </si>
  <si>
    <t>LPA FLAMARENS</t>
  </si>
  <si>
    <t>LPA DE MOISSAC</t>
  </si>
  <si>
    <t>Dépt</t>
  </si>
  <si>
    <t>Communes</t>
  </si>
  <si>
    <t xml:space="preserve">Quartiers </t>
  </si>
  <si>
    <t>Saint-Girons</t>
  </si>
  <si>
    <t>Cœur De Ville</t>
  </si>
  <si>
    <t>Foix</t>
  </si>
  <si>
    <t>Pamiers</t>
  </si>
  <si>
    <t>Centre Ancien - La Gloriette</t>
  </si>
  <si>
    <t>Limoux</t>
  </si>
  <si>
    <t>Quartier Aude</t>
  </si>
  <si>
    <t>Carcassonne</t>
  </si>
  <si>
    <t>La Conte - Ozanam</t>
  </si>
  <si>
    <t>Le Viguier - Saint-Jacques</t>
  </si>
  <si>
    <t>Bastide Pont-Vieux</t>
  </si>
  <si>
    <t>Fleming La Reille</t>
  </si>
  <si>
    <t>Grazailles</t>
  </si>
  <si>
    <t>Narbonne</t>
  </si>
  <si>
    <t>Narbonne Ouest</t>
  </si>
  <si>
    <t>Narbonne Centre</t>
  </si>
  <si>
    <t>Narbonne Est</t>
  </si>
  <si>
    <t>Lézignan-Corbières</t>
  </si>
  <si>
    <t>Centre-ville</t>
  </si>
  <si>
    <t>Onet-le-Château</t>
  </si>
  <si>
    <t>Quatre Saisons</t>
  </si>
  <si>
    <t>Villefranche-de-Rouergue</t>
  </si>
  <si>
    <t>Les Costes Rouges</t>
  </si>
  <si>
    <t>Rodez</t>
  </si>
  <si>
    <t>Saint- Éloi et Camonil</t>
  </si>
  <si>
    <t>Millau</t>
  </si>
  <si>
    <t>Centre ancien et Beauregard</t>
  </si>
  <si>
    <t>Près Saint Jean - Cévennes - Tamaris - Cauvel-la Royale - Rochebelle - Centre ville</t>
  </si>
  <si>
    <t>Anduze</t>
  </si>
  <si>
    <t>Centre Ville</t>
  </si>
  <si>
    <t>Nîmes</t>
  </si>
  <si>
    <t>Pissevin - Valdegour</t>
  </si>
  <si>
    <t>Gambetta-Richelieu</t>
  </si>
  <si>
    <t>Chemin-Bas D'Avignon - Clos D'Orville</t>
  </si>
  <si>
    <t>Mas De Mingue</t>
  </si>
  <si>
    <t>Route de Beaucaire</t>
  </si>
  <si>
    <t>Némausus-Jonquilles - Haute Magaille - Oliviers</t>
  </si>
  <si>
    <t>Saint-Gilles</t>
  </si>
  <si>
    <t>Sabatot - Centre Ancien</t>
  </si>
  <si>
    <t>Bagnols-sur-Cèze</t>
  </si>
  <si>
    <t>Escanaux - Coronelle - Citadelle - Vigan Braquet</t>
  </si>
  <si>
    <t>Pont-Saint-Esprit</t>
  </si>
  <si>
    <t>Beaucaire</t>
  </si>
  <si>
    <t>La Moulinelle</t>
  </si>
  <si>
    <t>Saint-Ambroix</t>
  </si>
  <si>
    <t>L'Ecusson</t>
  </si>
  <si>
    <t>Vauvert</t>
  </si>
  <si>
    <t>Les Costières</t>
  </si>
  <si>
    <t>Uzès</t>
  </si>
  <si>
    <t>Quartier Amandiers-Mûriers</t>
  </si>
  <si>
    <t>Muret</t>
  </si>
  <si>
    <t>Saint Jean</t>
  </si>
  <si>
    <t>Centre Ouest</t>
  </si>
  <si>
    <t>Saint-Gaudens</t>
  </si>
  <si>
    <t>Blagnac</t>
  </si>
  <si>
    <t>Barradels</t>
  </si>
  <si>
    <t>Colomiers</t>
  </si>
  <si>
    <t>Grand Val d'Aran-en-Jacca</t>
  </si>
  <si>
    <t>Vivier Maçon</t>
  </si>
  <si>
    <t>Pradettes</t>
  </si>
  <si>
    <t>Grand Mirail</t>
  </si>
  <si>
    <t>Arènes</t>
  </si>
  <si>
    <t>Empalot</t>
  </si>
  <si>
    <t>Cépière Beauregard</t>
  </si>
  <si>
    <t>Soupetard</t>
  </si>
  <si>
    <t>La Gloire</t>
  </si>
  <si>
    <t>Le Seycheron</t>
  </si>
  <si>
    <t>Lalande Nord</t>
  </si>
  <si>
    <t>Toulouse, Fenouillet</t>
  </si>
  <si>
    <t>Ginestous</t>
  </si>
  <si>
    <t>La Fourguette</t>
  </si>
  <si>
    <t>Auch</t>
  </si>
  <si>
    <t>Grand Garros</t>
  </si>
  <si>
    <t>Béziers</t>
  </si>
  <si>
    <t>Iranget Grangette</t>
  </si>
  <si>
    <t>Devèze</t>
  </si>
  <si>
    <t>Celleneuve</t>
  </si>
  <si>
    <t>Mosson</t>
  </si>
  <si>
    <t>Petit Bard Pergola</t>
  </si>
  <si>
    <t>Cévennes</t>
  </si>
  <si>
    <t>Gély - Figuerolles</t>
  </si>
  <si>
    <t>Tournezy-Saint Martin</t>
  </si>
  <si>
    <t>Pompignane</t>
  </si>
  <si>
    <t>Aiguelongue</t>
  </si>
  <si>
    <t>Frontignan</t>
  </si>
  <si>
    <t>Coeur de ville à Calmette</t>
  </si>
  <si>
    <t>Sète</t>
  </si>
  <si>
    <t>Ile De Thau</t>
  </si>
  <si>
    <t>Centre Ville - Ile Sud</t>
  </si>
  <si>
    <t>Agde</t>
  </si>
  <si>
    <t>Bédarieux</t>
  </si>
  <si>
    <t>Lunel</t>
  </si>
  <si>
    <t>Centre Et Périphérie</t>
  </si>
  <si>
    <t>Lodève</t>
  </si>
  <si>
    <t>Clermont-l'Hérault</t>
  </si>
  <si>
    <t>Cahors</t>
  </si>
  <si>
    <t>Terre Rouge</t>
  </si>
  <si>
    <t>Mende</t>
  </si>
  <si>
    <t>Fontanilles</t>
  </si>
  <si>
    <t>Tarbes</t>
  </si>
  <si>
    <t>Solazur</t>
  </si>
  <si>
    <t>Laubadère</t>
  </si>
  <si>
    <t>Ormeau/Bel Air - Mouysset</t>
  </si>
  <si>
    <t>Lourdes</t>
  </si>
  <si>
    <t>Ophite</t>
  </si>
  <si>
    <t>Elne</t>
  </si>
  <si>
    <t>Perpignan</t>
  </si>
  <si>
    <t>Quartier Saint Assiscle</t>
  </si>
  <si>
    <t>Quartier Gare</t>
  </si>
  <si>
    <t>Quartier Bas-Vernet Ancien Zus</t>
  </si>
  <si>
    <t>Diagonale Du Haut - Moyen-Vernet</t>
  </si>
  <si>
    <t>Rois De Majorque</t>
  </si>
  <si>
    <t>Bas-Vernet Nouveau QPV</t>
  </si>
  <si>
    <t>Quartier Centre Ancien</t>
  </si>
  <si>
    <t>Quartier Nouveau Logis</t>
  </si>
  <si>
    <t>Quartier Champs De Mars</t>
  </si>
  <si>
    <t>Aussillon</t>
  </si>
  <si>
    <t>La Falgalarié</t>
  </si>
  <si>
    <t>Castres</t>
  </si>
  <si>
    <t>Laden Petit Train</t>
  </si>
  <si>
    <t>Lameilhé</t>
  </si>
  <si>
    <t>Aillot Bisséous Lardaillé</t>
  </si>
  <si>
    <t>Albi</t>
  </si>
  <si>
    <t>Cantepau</t>
  </si>
  <si>
    <t>Veyrières Rayssac</t>
  </si>
  <si>
    <t>Lapanouse</t>
  </si>
  <si>
    <t>Carmaux</t>
  </si>
  <si>
    <t>Rajol - Cérou - Gourgatieux - Bouloc - Verrerie</t>
  </si>
  <si>
    <t>Gaillac</t>
  </si>
  <si>
    <t>Lentajou - Catalanis</t>
  </si>
  <si>
    <t>Graulhet</t>
  </si>
  <si>
    <t>Crins - En Gach</t>
  </si>
  <si>
    <t>Montauban</t>
  </si>
  <si>
    <t>Cœur de Ville</t>
  </si>
  <si>
    <t>Médiathèque</t>
  </si>
  <si>
    <t>Beausoleil-Bas</t>
  </si>
  <si>
    <t>Moissac</t>
  </si>
  <si>
    <t>Centre-Ville</t>
  </si>
  <si>
    <t>Sarlac</t>
  </si>
  <si>
    <t>Centre Ancien - Quartier de la Gare</t>
  </si>
  <si>
    <t>Bastide, Tricot et Lapeyrade</t>
  </si>
  <si>
    <t>Alès, Saint-Martin-de-Valgalgues</t>
  </si>
  <si>
    <t>La Grand Combe : Centre ville - l'Arboux et Trescol - la Levade /Branoux les Taillades : le Gallissard /Les Salles du Gardon : l'impostaire Bas village- la Plaine</t>
  </si>
  <si>
    <t>Cœur et quartier de Saint-Gaudens</t>
  </si>
  <si>
    <t>Izards - 3 Cocus - La Vache</t>
  </si>
  <si>
    <t>Breguet Lecrivain - Saint Exupéry</t>
  </si>
  <si>
    <t>Paul Valéry - Pas Du Loup - Val De Croze</t>
  </si>
  <si>
    <t>Lemasson - Croix d'Argent</t>
  </si>
  <si>
    <t>Cugnaux</t>
  </si>
  <si>
    <t>Nom Dépt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</si>
  <si>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</si>
  <si>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</si>
  <si>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</si>
  <si>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</si>
  <si>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</si>
  <si>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</si>
  <si>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</si>
  <si>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</si>
  <si>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</si>
  <si>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</si>
  <si>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</si>
  <si>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</si>
  <si>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</si>
  <si>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t>Périmètres fixés par le décret n° 2023-1314 du 28 décembre 2023 modifiant la liste des quartiers prioritaires de la politique de la ville dans les départements métropolitains</t>
  </si>
  <si>
    <t>La Grand-Combe, 
Les Salles-du-Gardon, Barnoux-les-Taillades</t>
  </si>
  <si>
    <r>
      <t xml:space="preserve">2 - Afin de repérer plus finement les élèves résidant en QPV, il est nécessaire d'utiliser l'outil de géolocalisation </t>
    </r>
    <r>
      <rPr>
        <b/>
        <i/>
        <sz val="11"/>
        <rFont val="Arial"/>
        <family val="2"/>
      </rPr>
      <t>SIG Ville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(recherche individuelle ou en masse à partir de leur adresse). </t>
    </r>
  </si>
  <si>
    <r>
      <t xml:space="preserve">Un </t>
    </r>
    <r>
      <rPr>
        <b/>
        <sz val="10"/>
        <rFont val="Arial"/>
        <family val="2"/>
      </rPr>
      <t>tutoriel en annexe du guide d'accompagnement</t>
    </r>
    <r>
      <rPr>
        <sz val="10"/>
        <rFont val="Arial"/>
        <family val="2"/>
      </rPr>
      <t xml:space="preserve"> de l'appel à projets vous accompagne dans l'utilisation de cet outil.</t>
    </r>
  </si>
  <si>
    <t>1 - Vous trouverez ci-contre la liste des QPV en Occitanie pour une première estimation des bénéficiaires.</t>
  </si>
  <si>
    <r>
      <t xml:space="preserve">LOCALISATION DES ELEVES RESIDANT EN </t>
    </r>
    <r>
      <rPr>
        <b/>
        <u/>
        <sz val="14"/>
        <color theme="0"/>
        <rFont val="Arial"/>
        <family val="2"/>
      </rPr>
      <t>QPV</t>
    </r>
  </si>
  <si>
    <t>https://sig.ville.gouv.fr/</t>
  </si>
  <si>
    <t>CLAUDE SIMON</t>
  </si>
  <si>
    <t>DE LA CONDAMINE</t>
  </si>
  <si>
    <t>HONORE DE BALZAC</t>
  </si>
  <si>
    <t>EPLEFPA de Carcassonne - LPA MARTIN LUTHER KING</t>
  </si>
  <si>
    <t>LPA MARTIN LUTHER KING - Site de St Laurent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</si>
</sst>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7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b/>
      <sz val="11"/>
      <color rgb="FF0070C0"/>
      <name val="Arial"/>
      <family val="2"/>
      <charset val="1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0070C0"/>
      <name val="Arial"/>
      <family val="2"/>
      <charset val="1"/>
    </font>
    <font>
      <b/>
      <sz val="10"/>
      <name val="Arial"/>
      <family val="2"/>
    </font>
    <font>
      <b/>
      <sz val="20"/>
      <color rgb="FF0070C0"/>
      <name val="Arial"/>
      <family val="2"/>
    </font>
    <font>
      <b/>
      <sz val="16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b/>
      <u/>
      <sz val="11"/>
      <name val="Arial"/>
      <family val="2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0070C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2"/>
      <color theme="1"/>
      <name val="Arial"/>
      <family val="2"/>
    </font>
    <font>
      <b/>
      <sz val="24"/>
      <color rgb="FFFFFFFF"/>
      <name val="Arial"/>
      <family val="2"/>
      <charset val="1"/>
    </font>
    <font>
      <b/>
      <sz val="14"/>
      <color rgb="FF0070C0"/>
      <name val="Arial"/>
      <family val="2"/>
    </font>
    <font>
      <sz val="11"/>
      <color rgb="FF000000"/>
      <name val="Arial"/>
      <family val="2"/>
    </font>
    <font>
      <b/>
      <sz val="10"/>
      <color rgb="FF071085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2"/>
      <color rgb="FF0070C0"/>
      <name val="Arial"/>
      <family val="2"/>
    </font>
    <font>
      <b/>
      <u/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28"/>
      <color rgb="FF0070C0"/>
      <name val="Arial"/>
      <family val="2"/>
    </font>
    <font>
      <b/>
      <sz val="28"/>
      <color rgb="FFFF0000"/>
      <name val="Arial"/>
      <family val="2"/>
    </font>
    <font>
      <b/>
      <sz val="22"/>
      <color rgb="FFFFFFFF"/>
      <name val="Arial"/>
      <family val="2"/>
      <charset val="1"/>
    </font>
    <font>
      <b/>
      <sz val="11"/>
      <color rgb="FF0070C0"/>
      <name val="Arial"/>
      <family val="2"/>
    </font>
    <font>
      <b/>
      <u/>
      <sz val="11"/>
      <color theme="1"/>
      <name val="Arial"/>
      <family val="2"/>
    </font>
    <font>
      <b/>
      <sz val="16"/>
      <color theme="9" tint="-0.249977111117893"/>
      <name val="Arial"/>
      <family val="2"/>
    </font>
    <font>
      <sz val="16"/>
      <color theme="1"/>
      <name val="Arial"/>
      <family val="2"/>
    </font>
    <font>
      <b/>
      <sz val="16"/>
      <color rgb="FF071085"/>
      <name val="Arial"/>
      <family val="2"/>
    </font>
    <font>
      <b/>
      <u/>
      <sz val="16"/>
      <color rgb="FF071085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00B050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b/>
      <u/>
      <sz val="16"/>
      <color theme="9" tint="-0.249977111117893"/>
      <name val="Arial"/>
      <family val="2"/>
    </font>
    <font>
      <sz val="12"/>
      <color theme="0"/>
      <name val="Arial"/>
      <family val="2"/>
    </font>
    <font>
      <i/>
      <sz val="16"/>
      <color rgb="FFFF0000"/>
      <name val="Arial"/>
      <family val="2"/>
    </font>
    <font>
      <b/>
      <sz val="11"/>
      <color theme="0"/>
      <name val="Arial"/>
      <family val="2"/>
    </font>
    <font>
      <b/>
      <sz val="11.5"/>
      <name val="Arial"/>
      <family val="2"/>
    </font>
    <font>
      <b/>
      <sz val="11.5"/>
      <color theme="0"/>
      <name val="Arial"/>
      <family val="2"/>
    </font>
    <font>
      <sz val="16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u/>
      <sz val="10"/>
      <color theme="10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theme="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33"/>
        <bgColor theme="9"/>
      </patternFill>
    </fill>
    <fill>
      <patternFill patternType="solid">
        <fgColor theme="9" tint="0.59999389629810485"/>
        <bgColor theme="9"/>
      </patternFill>
    </fill>
    <fill>
      <patternFill patternType="solid">
        <fgColor rgb="FFFF6699"/>
        <bgColor theme="9"/>
      </patternFill>
    </fill>
    <fill>
      <patternFill patternType="solid">
        <fgColor rgb="FFBDD7EE"/>
        <bgColor theme="9"/>
      </patternFill>
    </fill>
    <fill>
      <patternFill patternType="solid">
        <fgColor rgb="FFC6E0B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slantDashDot">
        <color rgb="FF0070C0"/>
      </left>
      <right/>
      <top style="slantDashDot">
        <color rgb="FF0070C0"/>
      </top>
      <bottom/>
      <diagonal/>
    </border>
    <border>
      <left/>
      <right/>
      <top style="slantDashDot">
        <color rgb="FF0070C0"/>
      </top>
      <bottom/>
      <diagonal/>
    </border>
    <border>
      <left/>
      <right style="slantDashDot">
        <color rgb="FF0070C0"/>
      </right>
      <top style="slantDashDot">
        <color rgb="FF0070C0"/>
      </top>
      <bottom/>
      <diagonal/>
    </border>
    <border>
      <left style="slantDashDot">
        <color rgb="FF0070C0"/>
      </left>
      <right/>
      <top/>
      <bottom/>
      <diagonal/>
    </border>
    <border>
      <left/>
      <right style="slantDashDot">
        <color rgb="FF0070C0"/>
      </right>
      <top/>
      <bottom/>
      <diagonal/>
    </border>
    <border>
      <left style="slantDashDot">
        <color rgb="FF0070C0"/>
      </left>
      <right/>
      <top/>
      <bottom style="slantDashDot">
        <color rgb="FF0070C0"/>
      </bottom>
      <diagonal/>
    </border>
    <border>
      <left/>
      <right/>
      <top/>
      <bottom style="slantDashDot">
        <color rgb="FF0070C0"/>
      </bottom>
      <diagonal/>
    </border>
    <border>
      <left/>
      <right style="slantDashDot">
        <color rgb="FF0070C0"/>
      </right>
      <top/>
      <bottom style="slantDashDot">
        <color rgb="FF0070C0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auto="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4" fillId="9" borderId="0" applyNumberFormat="0" applyBorder="0" applyAlignment="0" applyProtection="0"/>
    <xf numFmtId="0" fontId="4" fillId="0" borderId="0"/>
    <xf numFmtId="0" fontId="3" fillId="11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411">
    <xf numFmtId="0" fontId="0" fillId="0" borderId="0" xfId="0"/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9" fillId="0" borderId="0" xfId="1"/>
    <xf numFmtId="0" fontId="9" fillId="0" borderId="0" xfId="1" applyFont="1" applyFill="1" applyBorder="1"/>
    <xf numFmtId="0" fontId="9" fillId="0" borderId="0" xfId="1" applyAlignment="1">
      <alignment wrapText="1"/>
    </xf>
    <xf numFmtId="0" fontId="29" fillId="5" borderId="25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8" fillId="0" borderId="0" xfId="1" applyFont="1"/>
    <xf numFmtId="0" fontId="7" fillId="0" borderId="0" xfId="1" applyFont="1"/>
    <xf numFmtId="0" fontId="7" fillId="0" borderId="0" xfId="1" applyFont="1" applyAlignment="1">
      <alignment wrapText="1"/>
    </xf>
    <xf numFmtId="0" fontId="19" fillId="0" borderId="0" xfId="0" applyFont="1" applyBorder="1" applyAlignment="1">
      <alignment vertical="top" wrapText="1"/>
    </xf>
    <xf numFmtId="0" fontId="6" fillId="0" borderId="0" xfId="1" applyFont="1"/>
    <xf numFmtId="0" fontId="16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1" applyFont="1"/>
    <xf numFmtId="0" fontId="0" fillId="0" borderId="0" xfId="0" applyBorder="1"/>
    <xf numFmtId="0" fontId="18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1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1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40" fillId="0" borderId="1" xfId="0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 applyAlignment="1">
      <alignment horizontal="center"/>
    </xf>
    <xf numFmtId="3" fontId="40" fillId="0" borderId="1" xfId="0" applyNumberFormat="1" applyFont="1" applyFill="1" applyBorder="1" applyAlignment="1">
      <alignment horizontal="center"/>
    </xf>
    <xf numFmtId="0" fontId="4" fillId="0" borderId="0" xfId="3"/>
    <xf numFmtId="0" fontId="4" fillId="0" borderId="0" xfId="3" applyAlignment="1">
      <alignment wrapText="1"/>
    </xf>
    <xf numFmtId="0" fontId="10" fillId="0" borderId="0" xfId="0" applyFont="1" applyBorder="1" applyAlignment="1">
      <alignment vertical="center" wrapText="1"/>
    </xf>
    <xf numFmtId="3" fontId="20" fillId="7" borderId="40" xfId="0" applyNumberFormat="1" applyFont="1" applyFill="1" applyBorder="1" applyAlignment="1">
      <alignment horizontal="center" vertical="center" wrapText="1" shrinkToFit="1"/>
    </xf>
    <xf numFmtId="3" fontId="20" fillId="7" borderId="2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3" fontId="20" fillId="0" borderId="21" xfId="0" applyNumberFormat="1" applyFont="1" applyFill="1" applyBorder="1" applyAlignment="1">
      <alignment horizontal="center" vertical="top" wrapText="1" shrinkToFit="1"/>
    </xf>
    <xf numFmtId="0" fontId="40" fillId="7" borderId="1" xfId="0" applyFont="1" applyFill="1" applyBorder="1"/>
    <xf numFmtId="3" fontId="29" fillId="0" borderId="0" xfId="2" applyNumberFormat="1" applyFont="1" applyFill="1" applyBorder="1" applyAlignment="1">
      <alignment horizontal="center" vertical="center" wrapText="1"/>
    </xf>
    <xf numFmtId="0" fontId="40" fillId="0" borderId="39" xfId="0" applyFont="1" applyFill="1" applyBorder="1" applyAlignment="1"/>
    <xf numFmtId="0" fontId="40" fillId="0" borderId="4" xfId="0" applyFont="1" applyFill="1" applyBorder="1" applyAlignment="1"/>
    <xf numFmtId="0" fontId="29" fillId="0" borderId="0" xfId="2" applyFont="1" applyFill="1" applyBorder="1" applyAlignment="1">
      <alignment horizontal="center" wrapText="1"/>
    </xf>
    <xf numFmtId="0" fontId="18" fillId="10" borderId="16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18" fillId="10" borderId="43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18" fillId="0" borderId="50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8" fillId="0" borderId="51" xfId="0" applyFont="1" applyBorder="1" applyAlignment="1">
      <alignment horizontal="center" vertical="center" wrapText="1"/>
    </xf>
    <xf numFmtId="3" fontId="21" fillId="12" borderId="40" xfId="0" applyNumberFormat="1" applyFont="1" applyFill="1" applyBorder="1" applyAlignment="1">
      <alignment horizontal="center" vertical="top" wrapText="1" shrinkToFit="1"/>
    </xf>
    <xf numFmtId="3" fontId="21" fillId="6" borderId="40" xfId="0" applyNumberFormat="1" applyFont="1" applyFill="1" applyBorder="1" applyAlignment="1">
      <alignment horizontal="center" vertical="top" wrapText="1" shrinkToFit="1"/>
    </xf>
    <xf numFmtId="3" fontId="29" fillId="13" borderId="0" xfId="2" applyNumberFormat="1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6" borderId="4" xfId="0" applyFont="1" applyFill="1" applyBorder="1" applyAlignment="1">
      <alignment vertical="center"/>
    </xf>
    <xf numFmtId="0" fontId="19" fillId="15" borderId="4" xfId="0" applyFont="1" applyFill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40" fillId="0" borderId="4" xfId="0" applyFont="1" applyFill="1" applyBorder="1"/>
    <xf numFmtId="3" fontId="20" fillId="8" borderId="40" xfId="0" applyNumberFormat="1" applyFont="1" applyFill="1" applyBorder="1" applyAlignment="1">
      <alignment horizontal="center" vertical="center" wrapText="1" shrinkToFit="1"/>
    </xf>
    <xf numFmtId="0" fontId="40" fillId="7" borderId="22" xfId="0" applyFont="1" applyFill="1" applyBorder="1"/>
    <xf numFmtId="3" fontId="40" fillId="10" borderId="17" xfId="0" applyNumberFormat="1" applyFont="1" applyFill="1" applyBorder="1" applyAlignment="1" applyProtection="1">
      <alignment horizontal="center"/>
    </xf>
    <xf numFmtId="49" fontId="18" fillId="12" borderId="17" xfId="0" applyNumberFormat="1" applyFont="1" applyFill="1" applyBorder="1" applyAlignment="1">
      <alignment horizontal="center"/>
    </xf>
    <xf numFmtId="0" fontId="29" fillId="9" borderId="0" xfId="2" applyFont="1" applyBorder="1" applyAlignment="1">
      <alignment horizontal="center" vertical="center" wrapText="1"/>
    </xf>
    <xf numFmtId="0" fontId="29" fillId="0" borderId="15" xfId="2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vertical="center" wrapText="1"/>
    </xf>
    <xf numFmtId="3" fontId="29" fillId="0" borderId="15" xfId="2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0" fillId="0" borderId="8" xfId="0" applyFont="1" applyFill="1" applyBorder="1"/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3" fontId="18" fillId="10" borderId="19" xfId="0" applyNumberFormat="1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32" fillId="0" borderId="0" xfId="4" applyFont="1" applyFill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32" fillId="0" borderId="0" xfId="4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1" fillId="0" borderId="52" xfId="0" applyFont="1" applyBorder="1"/>
    <xf numFmtId="0" fontId="35" fillId="0" borderId="60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3" fontId="18" fillId="10" borderId="1" xfId="0" applyNumberFormat="1" applyFont="1" applyFill="1" applyBorder="1" applyAlignment="1">
      <alignment horizontal="center" vertical="center" wrapText="1"/>
    </xf>
    <xf numFmtId="3" fontId="18" fillId="10" borderId="4" xfId="0" applyNumberFormat="1" applyFont="1" applyFill="1" applyBorder="1" applyAlignment="1">
      <alignment horizontal="center" vertical="center" wrapText="1"/>
    </xf>
    <xf numFmtId="3" fontId="18" fillId="10" borderId="31" xfId="0" applyNumberFormat="1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/>
    </xf>
    <xf numFmtId="0" fontId="65" fillId="14" borderId="1" xfId="0" applyFont="1" applyFill="1" applyBorder="1" applyAlignment="1">
      <alignment horizontal="center" vertical="center"/>
    </xf>
    <xf numFmtId="0" fontId="65" fillId="14" borderId="4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49" fillId="14" borderId="24" xfId="0" applyFont="1" applyFill="1" applyBorder="1" applyAlignment="1">
      <alignment horizontal="center" vertical="center"/>
    </xf>
    <xf numFmtId="0" fontId="49" fillId="14" borderId="54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18" fillId="18" borderId="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68" fillId="15" borderId="1" xfId="0" applyFont="1" applyFill="1" applyBorder="1" applyAlignment="1">
      <alignment horizontal="center" vertical="center"/>
    </xf>
    <xf numFmtId="0" fontId="49" fillId="14" borderId="1" xfId="0" applyFont="1" applyFill="1" applyBorder="1" applyAlignment="1">
      <alignment horizontal="center" vertical="center"/>
    </xf>
    <xf numFmtId="0" fontId="69" fillId="16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" xfId="0" applyBorder="1"/>
    <xf numFmtId="0" fontId="49" fillId="16" borderId="1" xfId="0" applyFont="1" applyFill="1" applyBorder="1" applyAlignment="1">
      <alignment horizontal="center" vertical="center"/>
    </xf>
    <xf numFmtId="0" fontId="40" fillId="6" borderId="1" xfId="0" applyNumberFormat="1" applyFont="1" applyFill="1" applyBorder="1" applyAlignment="1">
      <alignment horizontal="center" wrapText="1"/>
    </xf>
    <xf numFmtId="42" fontId="40" fillId="6" borderId="22" xfId="0" applyNumberFormat="1" applyFont="1" applyFill="1" applyBorder="1" applyAlignment="1">
      <alignment horizontal="center" wrapText="1"/>
    </xf>
    <xf numFmtId="42" fontId="40" fillId="6" borderId="1" xfId="0" applyNumberFormat="1" applyFont="1" applyFill="1" applyBorder="1" applyAlignment="1">
      <alignment horizontal="center" wrapText="1"/>
    </xf>
    <xf numFmtId="42" fontId="18" fillId="12" borderId="1" xfId="0" applyNumberFormat="1" applyFont="1" applyFill="1" applyBorder="1" applyAlignment="1">
      <alignment horizontal="center"/>
    </xf>
    <xf numFmtId="0" fontId="71" fillId="19" borderId="1" xfId="0" applyFont="1" applyFill="1" applyBorder="1" applyAlignment="1">
      <alignment horizontal="center" vertical="top"/>
    </xf>
    <xf numFmtId="0" fontId="71" fillId="20" borderId="1" xfId="0" applyFont="1" applyFill="1" applyBorder="1" applyAlignment="1">
      <alignment horizontal="center" vertical="top" wrapText="1"/>
    </xf>
    <xf numFmtId="0" fontId="71" fillId="21" borderId="1" xfId="0" applyFont="1" applyFill="1" applyBorder="1" applyAlignment="1">
      <alignment horizontal="center" vertical="top" wrapText="1"/>
    </xf>
    <xf numFmtId="0" fontId="71" fillId="22" borderId="1" xfId="0" applyFont="1" applyFill="1" applyBorder="1" applyAlignment="1">
      <alignment horizontal="center" vertical="top" wrapText="1"/>
    </xf>
    <xf numFmtId="0" fontId="71" fillId="23" borderId="1" xfId="0" applyFont="1" applyFill="1" applyBorder="1" applyAlignment="1">
      <alignment horizontal="center" vertical="top" wrapText="1"/>
    </xf>
    <xf numFmtId="0" fontId="71" fillId="24" borderId="1" xfId="0" applyFont="1" applyFill="1" applyBorder="1" applyAlignment="1">
      <alignment horizontal="center" vertical="top" wrapText="1"/>
    </xf>
    <xf numFmtId="0" fontId="71" fillId="19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25" borderId="1" xfId="0" applyFill="1" applyBorder="1"/>
    <xf numFmtId="0" fontId="0" fillId="8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6" borderId="1" xfId="0" applyFill="1" applyBorder="1"/>
    <xf numFmtId="0" fontId="0" fillId="0" borderId="1" xfId="0" applyFill="1" applyBorder="1" applyAlignment="1"/>
    <xf numFmtId="0" fontId="0" fillId="12" borderId="1" xfId="0" applyFill="1" applyBorder="1"/>
    <xf numFmtId="0" fontId="0" fillId="0" borderId="1" xfId="0" applyFill="1" applyBorder="1" applyAlignment="1">
      <alignment vertical="center"/>
    </xf>
    <xf numFmtId="0" fontId="0" fillId="27" borderId="1" xfId="0" applyFill="1" applyBorder="1"/>
    <xf numFmtId="49" fontId="72" fillId="0" borderId="1" xfId="0" applyNumberFormat="1" applyFont="1" applyFill="1" applyBorder="1"/>
    <xf numFmtId="49" fontId="29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16" borderId="1" xfId="0" applyFill="1" applyBorder="1"/>
    <xf numFmtId="0" fontId="29" fillId="0" borderId="1" xfId="0" applyFont="1" applyFill="1" applyBorder="1"/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28" borderId="1" xfId="0" applyFill="1" applyBorder="1" applyAlignment="1" applyProtection="1">
      <alignment horizontal="left" vertical="center" wrapText="1"/>
    </xf>
    <xf numFmtId="0" fontId="0" fillId="0" borderId="60" xfId="0" applyFill="1" applyBorder="1"/>
    <xf numFmtId="0" fontId="0" fillId="0" borderId="60" xfId="0" applyBorder="1"/>
    <xf numFmtId="0" fontId="0" fillId="0" borderId="60" xfId="0" applyBorder="1" applyAlignment="1">
      <alignment horizontal="center" vertical="center"/>
    </xf>
    <xf numFmtId="0" fontId="0" fillId="25" borderId="60" xfId="0" applyFill="1" applyBorder="1"/>
    <xf numFmtId="0" fontId="0" fillId="0" borderId="1" xfId="0" applyBorder="1"/>
    <xf numFmtId="0" fontId="2" fillId="0" borderId="0" xfId="3" applyFont="1" applyAlignment="1">
      <alignment wrapText="1"/>
    </xf>
    <xf numFmtId="49" fontId="17" fillId="0" borderId="1" xfId="0" applyNumberFormat="1" applyFont="1" applyFill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17" fillId="0" borderId="60" xfId="0" applyFont="1" applyFill="1" applyBorder="1"/>
    <xf numFmtId="0" fontId="17" fillId="0" borderId="1" xfId="0" applyFont="1" applyFill="1" applyBorder="1" applyAlignment="1">
      <alignment vertical="center"/>
    </xf>
    <xf numFmtId="0" fontId="0" fillId="0" borderId="1" xfId="0" applyBorder="1"/>
    <xf numFmtId="0" fontId="70" fillId="0" borderId="4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4" xfId="0" applyFont="1" applyBorder="1"/>
    <xf numFmtId="0" fontId="18" fillId="0" borderId="7" xfId="0" applyFont="1" applyBorder="1"/>
    <xf numFmtId="0" fontId="18" fillId="0" borderId="8" xfId="0" applyFont="1" applyBorder="1"/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15" borderId="4" xfId="0" applyFont="1" applyFill="1" applyBorder="1" applyAlignment="1">
      <alignment horizontal="center" vertical="center" wrapText="1"/>
    </xf>
    <xf numFmtId="0" fontId="19" fillId="15" borderId="7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44" fillId="17" borderId="0" xfId="0" applyFont="1" applyFill="1" applyAlignment="1">
      <alignment horizontal="center" wrapText="1"/>
    </xf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49" fillId="14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15" borderId="1" xfId="0" applyFont="1" applyFill="1" applyBorder="1" applyAlignment="1">
      <alignment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67" fillId="1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15" borderId="1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3" fontId="37" fillId="0" borderId="55" xfId="0" applyNumberFormat="1" applyFont="1" applyFill="1" applyBorder="1" applyAlignment="1">
      <alignment horizontal="center" vertical="top" wrapText="1" shrinkToFit="1"/>
    </xf>
    <xf numFmtId="3" fontId="37" fillId="0" borderId="18" xfId="0" applyNumberFormat="1" applyFont="1" applyFill="1" applyBorder="1" applyAlignment="1">
      <alignment horizontal="center" vertical="top" wrapText="1" shrinkToFit="1"/>
    </xf>
    <xf numFmtId="0" fontId="19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3" fontId="37" fillId="0" borderId="41" xfId="0" applyNumberFormat="1" applyFont="1" applyFill="1" applyBorder="1" applyAlignment="1">
      <alignment horizontal="center" vertical="top" wrapText="1" shrinkToFit="1"/>
    </xf>
    <xf numFmtId="3" fontId="37" fillId="0" borderId="40" xfId="0" applyNumberFormat="1" applyFont="1" applyFill="1" applyBorder="1" applyAlignment="1">
      <alignment horizontal="center" vertical="top" wrapText="1" shrinkToFit="1"/>
    </xf>
    <xf numFmtId="3" fontId="20" fillId="0" borderId="41" xfId="0" applyNumberFormat="1" applyFont="1" applyFill="1" applyBorder="1" applyAlignment="1">
      <alignment horizontal="center" vertical="top" wrapText="1" shrinkToFit="1"/>
    </xf>
    <xf numFmtId="3" fontId="20" fillId="0" borderId="40" xfId="0" applyNumberFormat="1" applyFont="1" applyFill="1" applyBorder="1" applyAlignment="1">
      <alignment horizontal="center" vertical="top" wrapText="1" shrinkToFit="1"/>
    </xf>
    <xf numFmtId="3" fontId="20" fillId="0" borderId="20" xfId="0" applyNumberFormat="1" applyFont="1" applyFill="1" applyBorder="1" applyAlignment="1">
      <alignment horizontal="center" vertical="top" wrapText="1" shrinkToFit="1"/>
    </xf>
    <xf numFmtId="3" fontId="20" fillId="0" borderId="21" xfId="0" applyNumberFormat="1" applyFont="1" applyFill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wrapText="1"/>
    </xf>
    <xf numFmtId="0" fontId="32" fillId="11" borderId="0" xfId="4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3" fontId="55" fillId="5" borderId="57" xfId="0" applyNumberFormat="1" applyFont="1" applyFill="1" applyBorder="1" applyAlignment="1">
      <alignment horizontal="center" vertical="center" wrapText="1" shrinkToFit="1"/>
    </xf>
    <xf numFmtId="3" fontId="56" fillId="5" borderId="53" xfId="0" applyNumberFormat="1" applyFont="1" applyFill="1" applyBorder="1" applyAlignment="1">
      <alignment horizontal="center" vertical="center" wrapText="1" shrinkToFit="1"/>
    </xf>
    <xf numFmtId="3" fontId="56" fillId="5" borderId="58" xfId="0" applyNumberFormat="1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3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19" fillId="0" borderId="38" xfId="0" applyFont="1" applyBorder="1" applyAlignment="1">
      <alignment vertical="center" wrapText="1"/>
    </xf>
    <xf numFmtId="0" fontId="28" fillId="4" borderId="44" xfId="0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  <xf numFmtId="0" fontId="28" fillId="4" borderId="46" xfId="0" applyFont="1" applyFill="1" applyBorder="1" applyAlignment="1">
      <alignment horizontal="center" vertical="center" wrapText="1"/>
    </xf>
    <xf numFmtId="0" fontId="32" fillId="11" borderId="47" xfId="4" applyFont="1" applyBorder="1" applyAlignment="1">
      <alignment horizontal="center" vertical="center" wrapText="1"/>
    </xf>
    <xf numFmtId="0" fontId="32" fillId="11" borderId="48" xfId="4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vertical="center"/>
    </xf>
    <xf numFmtId="0" fontId="18" fillId="0" borderId="5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61" xfId="0" applyFont="1" applyBorder="1" applyAlignment="1">
      <alignment horizontal="center" vertical="top" wrapText="1"/>
    </xf>
    <xf numFmtId="0" fontId="18" fillId="0" borderId="54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36" fillId="3" borderId="34" xfId="0" applyFont="1" applyFill="1" applyBorder="1" applyAlignment="1">
      <alignment horizontal="center" vertical="center" wrapText="1"/>
    </xf>
    <xf numFmtId="0" fontId="36" fillId="3" borderId="35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59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4" fillId="15" borderId="32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18" borderId="4" xfId="0" applyFont="1" applyFill="1" applyBorder="1" applyAlignment="1">
      <alignment vertical="center"/>
    </xf>
    <xf numFmtId="0" fontId="19" fillId="18" borderId="7" xfId="0" applyFont="1" applyFill="1" applyBorder="1" applyAlignment="1">
      <alignment vertical="center"/>
    </xf>
    <xf numFmtId="0" fontId="19" fillId="18" borderId="8" xfId="0" applyFont="1" applyFill="1" applyBorder="1" applyAlignment="1">
      <alignment vertical="center"/>
    </xf>
    <xf numFmtId="0" fontId="19" fillId="15" borderId="32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65" fillId="14" borderId="32" xfId="0" applyFont="1" applyFill="1" applyBorder="1" applyAlignment="1">
      <alignment horizontal="center" vertical="center"/>
    </xf>
    <xf numFmtId="0" fontId="65" fillId="14" borderId="7" xfId="0" applyFont="1" applyFill="1" applyBorder="1" applyAlignment="1">
      <alignment horizontal="center" vertical="center"/>
    </xf>
    <xf numFmtId="0" fontId="65" fillId="14" borderId="8" xfId="0" applyFont="1" applyFill="1" applyBorder="1" applyAlignment="1">
      <alignment horizontal="center" vertical="center"/>
    </xf>
    <xf numFmtId="0" fontId="49" fillId="14" borderId="34" xfId="0" applyFont="1" applyFill="1" applyBorder="1" applyAlignment="1">
      <alignment horizontal="center" vertical="center"/>
    </xf>
    <xf numFmtId="0" fontId="49" fillId="14" borderId="35" xfId="0" applyFont="1" applyFill="1" applyBorder="1" applyAlignment="1">
      <alignment horizontal="center" vertical="center"/>
    </xf>
    <xf numFmtId="0" fontId="49" fillId="14" borderId="38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vertical="center" wrapText="1"/>
    </xf>
    <xf numFmtId="0" fontId="18" fillId="6" borderId="7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 wrapText="1"/>
    </xf>
    <xf numFmtId="0" fontId="65" fillId="14" borderId="4" xfId="0" applyFont="1" applyFill="1" applyBorder="1" applyAlignment="1">
      <alignment horizontal="center" vertical="center" wrapText="1"/>
    </xf>
    <xf numFmtId="0" fontId="65" fillId="14" borderId="7" xfId="0" applyFont="1" applyFill="1" applyBorder="1" applyAlignment="1">
      <alignment horizontal="center" vertical="center" wrapText="1"/>
    </xf>
    <xf numFmtId="0" fontId="65" fillId="14" borderId="8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66" fillId="0" borderId="32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19" fillId="15" borderId="32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 indent="2"/>
    </xf>
    <xf numFmtId="0" fontId="16" fillId="0" borderId="1" xfId="0" applyFont="1" applyFill="1" applyBorder="1" applyAlignment="1">
      <alignment horizontal="left" vertical="center" indent="2"/>
    </xf>
    <xf numFmtId="0" fontId="16" fillId="0" borderId="22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left" vertical="center" wrapText="1" indent="2"/>
    </xf>
    <xf numFmtId="0" fontId="16" fillId="0" borderId="23" xfId="0" applyFont="1" applyFill="1" applyBorder="1" applyAlignment="1">
      <alignment horizontal="left" vertical="center" wrapText="1" indent="2"/>
    </xf>
    <xf numFmtId="0" fontId="16" fillId="0" borderId="24" xfId="0" applyFont="1" applyFill="1" applyBorder="1" applyAlignment="1">
      <alignment horizontal="left" vertical="center" wrapText="1" indent="2"/>
    </xf>
    <xf numFmtId="0" fontId="77" fillId="31" borderId="0" xfId="9" applyFill="1" applyAlignment="1">
      <alignment horizontal="left"/>
    </xf>
    <xf numFmtId="0" fontId="75" fillId="32" borderId="0" xfId="0" applyFont="1" applyFill="1" applyAlignment="1">
      <alignment horizontal="center" vertical="center"/>
    </xf>
    <xf numFmtId="0" fontId="19" fillId="30" borderId="0" xfId="0" applyFont="1" applyFill="1" applyAlignment="1">
      <alignment horizontal="left" vertical="center" wrapText="1"/>
    </xf>
    <xf numFmtId="0" fontId="17" fillId="31" borderId="0" xfId="0" applyFont="1" applyFill="1" applyAlignment="1">
      <alignment horizontal="left" vertical="center" wrapText="1"/>
    </xf>
    <xf numFmtId="0" fontId="19" fillId="8" borderId="0" xfId="0" applyFont="1" applyFill="1" applyAlignment="1">
      <alignment horizontal="left" vertical="center" wrapText="1"/>
    </xf>
    <xf numFmtId="0" fontId="17" fillId="29" borderId="0" xfId="0" applyFont="1" applyFill="1" applyAlignment="1">
      <alignment horizontal="left" vertical="center" wrapText="1"/>
    </xf>
  </cellXfs>
  <cellStyles count="10">
    <cellStyle name="40 % - Accent4" xfId="4" builtinId="43"/>
    <cellStyle name="40 % - Accent4 2" xfId="8"/>
    <cellStyle name="60 % - Accent3" xfId="2" builtinId="40"/>
    <cellStyle name="60 % - Accent3 2" xfId="6"/>
    <cellStyle name="Lien hypertexte" xfId="9" builtinId="8"/>
    <cellStyle name="Normal" xfId="0" builtinId="0"/>
    <cellStyle name="Normal 2" xfId="1"/>
    <cellStyle name="Normal 2 2" xfId="5"/>
    <cellStyle name="Normal 3" xfId="3"/>
    <cellStyle name="Normal 3 2" xfId="7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66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206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66CC"/>
      <color rgb="FFFF6699"/>
      <color rgb="FF66CCFF"/>
      <color rgb="FF33CC33"/>
      <color rgb="FF00FF00"/>
      <color rgb="FFC9C9C9"/>
      <color rgb="FF0710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93382</xdr:colOff>
      <xdr:row>2</xdr:row>
      <xdr:rowOff>270765</xdr:rowOff>
    </xdr:to>
    <xdr:sp macro="" textlink="">
      <xdr:nvSpPr>
        <xdr:cNvPr id="1026" name="AutoShape 2" descr="https://portail-metier.ac-rouen.fr/medias/photo/2019-logo-academie-normandie-vertical-noir_1577090712337-jp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0" y="0"/>
          <a:ext cx="2222500" cy="3311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285470</xdr:colOff>
      <xdr:row>1</xdr:row>
      <xdr:rowOff>446</xdr:rowOff>
    </xdr:to>
    <xdr:sp macro="" textlink="">
      <xdr:nvSpPr>
        <xdr:cNvPr id="1028" name="AutoShape 4" descr="https://portail-metier.ac-rouen.fr/medias/photo/2019-logo-academie-normandie-vertical-noir_1577090712337-jpg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"/>
          <a:ext cx="2413000" cy="2776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372025</xdr:colOff>
      <xdr:row>0</xdr:row>
      <xdr:rowOff>47443</xdr:rowOff>
    </xdr:from>
    <xdr:to>
      <xdr:col>27</xdr:col>
      <xdr:colOff>630699</xdr:colOff>
      <xdr:row>0</xdr:row>
      <xdr:rowOff>947443</xdr:rowOff>
    </xdr:to>
    <xdr:pic>
      <xdr:nvPicPr>
        <xdr:cNvPr id="6" name="Image 5" descr="MCTRCT-ANCT_texte_BLE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8231" y="47443"/>
          <a:ext cx="1760263" cy="90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691745</xdr:colOff>
      <xdr:row>0</xdr:row>
      <xdr:rowOff>54830</xdr:rowOff>
    </xdr:from>
    <xdr:to>
      <xdr:col>13</xdr:col>
      <xdr:colOff>358076</xdr:colOff>
      <xdr:row>0</xdr:row>
      <xdr:rowOff>954830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569" y="54830"/>
          <a:ext cx="1873889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0</xdr:row>
      <xdr:rowOff>40821</xdr:rowOff>
    </xdr:from>
    <xdr:to>
      <xdr:col>0</xdr:col>
      <xdr:colOff>1715943</xdr:colOff>
      <xdr:row>0</xdr:row>
      <xdr:rowOff>940821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5F83647-4EDA-4A88-B189-99B6A50E1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0821"/>
          <a:ext cx="1647908" cy="900000"/>
        </a:xfrm>
        <a:prstGeom prst="rect">
          <a:avLst/>
        </a:prstGeom>
      </xdr:spPr>
    </xdr:pic>
    <xdr:clientData/>
  </xdr:twoCellAnchor>
  <xdr:twoCellAnchor>
    <xdr:from>
      <xdr:col>3</xdr:col>
      <xdr:colOff>77954</xdr:colOff>
      <xdr:row>0</xdr:row>
      <xdr:rowOff>552499</xdr:rowOff>
    </xdr:from>
    <xdr:to>
      <xdr:col>5</xdr:col>
      <xdr:colOff>577346</xdr:colOff>
      <xdr:row>0</xdr:row>
      <xdr:rowOff>2604499</xdr:rowOff>
    </xdr:to>
    <xdr:sp macro="" textlink="">
      <xdr:nvSpPr>
        <xdr:cNvPr id="2" name="Larme 1">
          <a:extLst>
            <a:ext uri="{FF2B5EF4-FFF2-40B4-BE49-F238E27FC236}">
              <a16:creationId xmlns:a16="http://schemas.microsoft.com/office/drawing/2014/main" id="{5C84FFD2-4460-4AB9-9507-E3BDF4382674}"/>
            </a:ext>
          </a:extLst>
        </xdr:cNvPr>
        <xdr:cNvSpPr/>
      </xdr:nvSpPr>
      <xdr:spPr>
        <a:xfrm>
          <a:off x="3943983" y="552499"/>
          <a:ext cx="2157863" cy="2052000"/>
        </a:xfrm>
        <a:prstGeom prst="teardrop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fr-F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 compléter par la tête de cordées à partir des contributions des établissements scolaires encordés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H3:K111" totalsRowShown="0" headerRowDxfId="6" dataDxfId="5" tableBorderDxfId="4">
  <autoFilter ref="H3:K111"/>
  <tableColumns count="4">
    <tableColumn id="1" name="Dépt" dataDxfId="3"/>
    <tableColumn id="2" name="Nom Dépt" dataDxfId="2"/>
    <tableColumn id="3" name="Communes" dataDxfId="1"/>
    <tableColumn id="4" name="Quartiers 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ig.ville.gouv.f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AC270"/>
  <sheetViews>
    <sheetView tabSelected="1" view="pageLayout" zoomScale="85" zoomScaleNormal="85" zoomScalePageLayoutView="85" workbookViewId="0">
      <selection activeCell="M14" sqref="M14:N14"/>
    </sheetView>
  </sheetViews>
  <sheetFormatPr baseColWidth="10" defaultColWidth="9.140625" defaultRowHeight="12.75" x14ac:dyDescent="0.2"/>
  <cols>
    <col min="1" max="1" width="31.85546875" style="10" customWidth="1"/>
    <col min="2" max="3" width="11.7109375" style="10" customWidth="1"/>
    <col min="4" max="6" width="11.85546875" style="10" customWidth="1"/>
    <col min="7" max="7" width="13.42578125" style="10" customWidth="1"/>
    <col min="8" max="8" width="11.85546875" style="10" customWidth="1"/>
    <col min="9" max="9" width="13.5703125" style="10" customWidth="1"/>
    <col min="10" max="10" width="12.5703125" style="10" customWidth="1"/>
    <col min="11" max="11" width="11.42578125" style="10" customWidth="1"/>
    <col min="12" max="12" width="10.7109375" style="10" customWidth="1"/>
    <col min="13" max="13" width="9.42578125" style="10" customWidth="1"/>
    <col min="14" max="14" width="10.5703125" style="10" customWidth="1"/>
    <col min="15" max="15" width="10.7109375" style="10" customWidth="1"/>
    <col min="16" max="16" width="11.28515625" style="10" customWidth="1"/>
    <col min="17" max="17" width="10.7109375" style="10" customWidth="1"/>
    <col min="18" max="18" width="10.5703125" style="10" customWidth="1"/>
    <col min="19" max="19" width="10.140625" style="10" customWidth="1"/>
    <col min="20" max="20" width="9.5703125" style="10" customWidth="1"/>
    <col min="21" max="1021" width="10.7109375" style="10" customWidth="1"/>
    <col min="1022" max="16384" width="9.140625" style="10"/>
  </cols>
  <sheetData>
    <row r="1" spans="1:28" s="11" customFormat="1" ht="218.25" customHeight="1" x14ac:dyDescent="0.4">
      <c r="A1" s="274" t="s">
        <v>123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</row>
    <row r="2" spans="1:28" s="11" customFormat="1" ht="21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8" ht="30" customHeight="1" x14ac:dyDescent="0.2">
      <c r="A3" s="300" t="s">
        <v>46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</row>
    <row r="4" spans="1:28" s="12" customFormat="1" ht="8.4499999999999993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8" s="12" customFormat="1" ht="30.75" customHeight="1" x14ac:dyDescent="0.2">
      <c r="A5" s="109" t="s">
        <v>9</v>
      </c>
      <c r="B5" s="268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70"/>
      <c r="S5" s="2"/>
      <c r="T5" s="2"/>
      <c r="U5" s="2"/>
    </row>
    <row r="6" spans="1:28" s="12" customFormat="1" ht="8.4499999999999993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8" s="12" customFormat="1" ht="30.75" customHeight="1" x14ac:dyDescent="0.2">
      <c r="A7" s="109" t="s">
        <v>75</v>
      </c>
      <c r="B7" s="238"/>
      <c r="C7" s="239"/>
      <c r="D7" s="239"/>
      <c r="E7" s="240"/>
      <c r="F7" s="67"/>
      <c r="G7" s="241" t="s">
        <v>55</v>
      </c>
      <c r="H7" s="241"/>
      <c r="I7" s="242"/>
      <c r="J7" s="243"/>
      <c r="K7" s="7"/>
      <c r="L7" s="2"/>
      <c r="M7" s="2"/>
      <c r="N7" s="2"/>
      <c r="O7" s="7"/>
      <c r="P7" s="7"/>
      <c r="Q7" s="7"/>
      <c r="R7" s="7"/>
      <c r="S7" s="2"/>
      <c r="T7" s="2"/>
      <c r="U7" s="2"/>
    </row>
    <row r="8" spans="1:28" s="12" customFormat="1" ht="8.4499999999999993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8" ht="21.75" customHeight="1" x14ac:dyDescent="0.2">
      <c r="A9" s="226" t="s">
        <v>76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113"/>
      <c r="T9" s="113"/>
      <c r="U9" s="113"/>
    </row>
    <row r="10" spans="1:28" s="12" customFormat="1" ht="8.4499999999999993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8" s="12" customFormat="1" ht="20.100000000000001" customHeight="1" x14ac:dyDescent="0.2">
      <c r="A11" s="258" t="s">
        <v>80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8" s="12" customFormat="1" ht="30.75" customHeight="1" x14ac:dyDescent="0.2">
      <c r="A12" s="69" t="s">
        <v>2</v>
      </c>
      <c r="B12" s="254"/>
      <c r="C12" s="255"/>
      <c r="D12" s="255"/>
      <c r="E12" s="255"/>
      <c r="F12" s="255"/>
      <c r="G12" s="255"/>
      <c r="H12" s="255"/>
      <c r="I12" s="256"/>
      <c r="J12" s="250" t="s">
        <v>56</v>
      </c>
      <c r="K12" s="247"/>
      <c r="L12" s="251"/>
      <c r="M12" s="252"/>
      <c r="N12" s="252"/>
      <c r="O12" s="252"/>
      <c r="P12" s="252"/>
      <c r="Q12" s="252"/>
      <c r="R12" s="253"/>
      <c r="S12" s="2"/>
      <c r="T12" s="2"/>
      <c r="U12" s="2"/>
    </row>
    <row r="13" spans="1:28" s="12" customFormat="1" ht="7.5" customHeight="1" x14ac:dyDescent="0.2">
      <c r="A13" s="43"/>
      <c r="B13" s="31"/>
      <c r="C13" s="31"/>
      <c r="D13" s="31"/>
      <c r="E13" s="31"/>
      <c r="F13" s="2"/>
      <c r="G13" s="2"/>
      <c r="H13" s="2"/>
      <c r="I13" s="2"/>
      <c r="J13" s="9"/>
      <c r="K13" s="43"/>
      <c r="L13" s="31"/>
      <c r="M13" s="31"/>
      <c r="N13" s="31"/>
      <c r="O13" s="31"/>
      <c r="P13" s="2"/>
      <c r="Q13" s="2"/>
      <c r="R13" s="2"/>
      <c r="S13" s="2"/>
      <c r="T13" s="2"/>
      <c r="U13" s="2"/>
    </row>
    <row r="14" spans="1:28" s="12" customFormat="1" ht="30.75" customHeight="1" x14ac:dyDescent="0.2">
      <c r="A14" s="69" t="s">
        <v>10</v>
      </c>
      <c r="B14" s="254"/>
      <c r="C14" s="256"/>
      <c r="D14" s="69" t="s">
        <v>3</v>
      </c>
      <c r="E14" s="251"/>
      <c r="F14" s="252"/>
      <c r="G14" s="252"/>
      <c r="H14" s="252"/>
      <c r="I14" s="253"/>
      <c r="J14" s="246" t="s">
        <v>45</v>
      </c>
      <c r="K14" s="247"/>
      <c r="L14" s="72"/>
      <c r="M14" s="244" t="s">
        <v>4</v>
      </c>
      <c r="N14" s="245"/>
      <c r="O14" s="254"/>
      <c r="P14" s="255"/>
      <c r="Q14" s="255"/>
      <c r="R14" s="256"/>
      <c r="S14" s="2"/>
      <c r="T14" s="2"/>
      <c r="U14" s="2"/>
    </row>
    <row r="15" spans="1:28" s="12" customFormat="1" ht="8.4499999999999993" customHeight="1" x14ac:dyDescent="0.2">
      <c r="A15" s="35"/>
      <c r="B15" s="43"/>
      <c r="C15" s="43"/>
      <c r="D15" s="257"/>
      <c r="E15" s="257"/>
      <c r="F15" s="257"/>
      <c r="G15" s="257"/>
      <c r="H15" s="257"/>
      <c r="I15" s="257"/>
      <c r="J15" s="25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8" s="12" customFormat="1" ht="20.100000000000001" customHeight="1" x14ac:dyDescent="0.2">
      <c r="A16" s="258" t="s">
        <v>81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3" s="12" customFormat="1" ht="30.75" customHeight="1" x14ac:dyDescent="0.2">
      <c r="A17" s="70" t="s">
        <v>77</v>
      </c>
      <c r="B17" s="271"/>
      <c r="C17" s="272"/>
      <c r="D17" s="272"/>
      <c r="E17" s="273"/>
      <c r="F17" s="2"/>
      <c r="G17" s="69" t="s">
        <v>48</v>
      </c>
      <c r="H17" s="254"/>
      <c r="I17" s="255"/>
      <c r="J17" s="255"/>
      <c r="K17" s="255"/>
      <c r="L17" s="255"/>
      <c r="M17" s="255"/>
      <c r="N17" s="256"/>
      <c r="O17" s="2"/>
      <c r="P17" s="2"/>
      <c r="Q17" s="2"/>
      <c r="R17" s="2"/>
      <c r="S17" s="2"/>
      <c r="T17" s="2"/>
      <c r="U17" s="2"/>
    </row>
    <row r="18" spans="1:23" s="12" customFormat="1" ht="8.4499999999999993" customHeight="1" x14ac:dyDescent="0.2">
      <c r="A18" s="3"/>
      <c r="B18" s="4"/>
      <c r="C18" s="4"/>
      <c r="D18" s="4"/>
      <c r="E18" s="4"/>
      <c r="F18" s="1"/>
      <c r="G18" s="4"/>
      <c r="H18" s="4"/>
      <c r="I18" s="4"/>
      <c r="J18" s="4"/>
      <c r="K18" s="2"/>
      <c r="L18" s="2"/>
      <c r="M18" s="2"/>
      <c r="N18" s="2"/>
      <c r="O18" s="2"/>
      <c r="P18" s="2"/>
      <c r="Q18" s="17"/>
      <c r="R18" s="17"/>
      <c r="S18" s="17"/>
      <c r="T18" s="17"/>
      <c r="U18" s="17"/>
      <c r="V18" s="17"/>
      <c r="W18" s="17"/>
    </row>
    <row r="19" spans="1:23" s="12" customFormat="1" ht="20.100000000000001" customHeight="1" x14ac:dyDescent="0.2">
      <c r="A19" s="258" t="s">
        <v>82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3" s="12" customFormat="1" ht="30.75" customHeight="1" x14ac:dyDescent="0.2">
      <c r="A20" s="70" t="s">
        <v>77</v>
      </c>
      <c r="B20" s="271"/>
      <c r="C20" s="272"/>
      <c r="D20" s="272"/>
      <c r="E20" s="273"/>
      <c r="F20" s="244" t="s">
        <v>47</v>
      </c>
      <c r="G20" s="245"/>
      <c r="H20" s="271"/>
      <c r="I20" s="273"/>
      <c r="J20" s="29"/>
      <c r="K20" s="250" t="s">
        <v>48</v>
      </c>
      <c r="L20" s="250"/>
      <c r="M20" s="251"/>
      <c r="N20" s="252"/>
      <c r="O20" s="252"/>
      <c r="P20" s="252"/>
      <c r="Q20" s="252"/>
      <c r="R20" s="253"/>
      <c r="S20" s="2"/>
      <c r="T20" s="2"/>
      <c r="U20" s="2"/>
    </row>
    <row r="21" spans="1:23" s="12" customFormat="1" ht="8.4499999999999993" customHeight="1" x14ac:dyDescent="0.2">
      <c r="A21" s="3"/>
      <c r="B21" s="4"/>
      <c r="C21" s="4"/>
      <c r="D21" s="4"/>
      <c r="E21" s="4"/>
      <c r="F21" s="1"/>
      <c r="G21" s="4"/>
      <c r="H21" s="4"/>
      <c r="I21" s="4"/>
      <c r="J21" s="4"/>
      <c r="K21" s="2"/>
      <c r="L21" s="2"/>
      <c r="M21" s="2"/>
      <c r="N21" s="2"/>
      <c r="O21" s="2"/>
      <c r="P21" s="2"/>
      <c r="Q21" s="17"/>
      <c r="R21" s="17"/>
      <c r="S21" s="17"/>
      <c r="T21" s="17"/>
      <c r="U21" s="17"/>
      <c r="V21" s="17"/>
      <c r="W21" s="17"/>
    </row>
    <row r="22" spans="1:23" ht="21.75" customHeight="1" x14ac:dyDescent="0.2">
      <c r="A22" s="226" t="s">
        <v>78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113"/>
      <c r="T22" s="113"/>
      <c r="U22" s="113"/>
    </row>
    <row r="23" spans="1:23" s="12" customFormat="1" ht="8.4499999999999993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3" s="12" customFormat="1" ht="20.100000000000001" customHeight="1" x14ac:dyDescent="0.2">
      <c r="A24" s="258" t="s">
        <v>83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3" s="12" customFormat="1" ht="30.75" customHeight="1" x14ac:dyDescent="0.2">
      <c r="A25" s="69" t="s">
        <v>2</v>
      </c>
      <c r="B25" s="254"/>
      <c r="C25" s="255"/>
      <c r="D25" s="255"/>
      <c r="E25" s="255"/>
      <c r="F25" s="255"/>
      <c r="G25" s="255"/>
      <c r="H25" s="255"/>
      <c r="I25" s="256"/>
      <c r="J25" s="250" t="s">
        <v>56</v>
      </c>
      <c r="K25" s="247"/>
      <c r="L25" s="251"/>
      <c r="M25" s="252"/>
      <c r="N25" s="252"/>
      <c r="O25" s="252"/>
      <c r="P25" s="252"/>
      <c r="Q25" s="252"/>
      <c r="R25" s="253"/>
      <c r="S25" s="2"/>
      <c r="T25" s="2"/>
      <c r="U25" s="2"/>
    </row>
    <row r="26" spans="1:23" s="12" customFormat="1" ht="5.85" customHeight="1" x14ac:dyDescent="0.2">
      <c r="A26" s="31"/>
      <c r="B26" s="31"/>
      <c r="C26" s="31"/>
      <c r="D26" s="31"/>
      <c r="E26" s="31"/>
      <c r="F26" s="2"/>
      <c r="G26" s="2"/>
      <c r="H26" s="2"/>
      <c r="I26" s="2"/>
      <c r="J26" s="2"/>
      <c r="K26" s="31"/>
      <c r="L26" s="31"/>
      <c r="M26" s="31"/>
      <c r="N26" s="31"/>
      <c r="O26" s="31"/>
      <c r="P26" s="2"/>
      <c r="Q26" s="2"/>
      <c r="R26" s="2"/>
      <c r="S26" s="2"/>
      <c r="T26" s="2"/>
      <c r="U26" s="2"/>
    </row>
    <row r="27" spans="1:23" s="12" customFormat="1" ht="30.75" customHeight="1" x14ac:dyDescent="0.2">
      <c r="A27" s="69" t="s">
        <v>10</v>
      </c>
      <c r="B27" s="254"/>
      <c r="C27" s="256"/>
      <c r="D27" s="69" t="s">
        <v>3</v>
      </c>
      <c r="E27" s="251"/>
      <c r="F27" s="252"/>
      <c r="G27" s="252"/>
      <c r="H27" s="252"/>
      <c r="I27" s="253"/>
      <c r="J27" s="246" t="s">
        <v>45</v>
      </c>
      <c r="K27" s="247"/>
      <c r="L27" s="36"/>
      <c r="M27" s="244" t="s">
        <v>4</v>
      </c>
      <c r="N27" s="245"/>
      <c r="O27" s="254"/>
      <c r="P27" s="255"/>
      <c r="Q27" s="255"/>
      <c r="R27" s="256"/>
      <c r="S27" s="2"/>
      <c r="T27" s="2"/>
      <c r="U27" s="2"/>
    </row>
    <row r="28" spans="1:23" s="12" customFormat="1" ht="5.85" customHeight="1" x14ac:dyDescent="0.2">
      <c r="A28" s="35"/>
      <c r="B28" s="43"/>
      <c r="C28" s="43"/>
      <c r="D28" s="257"/>
      <c r="E28" s="257"/>
      <c r="F28" s="257"/>
      <c r="G28" s="257"/>
      <c r="H28" s="257"/>
      <c r="I28" s="257"/>
      <c r="J28" s="25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s="12" customFormat="1" ht="30.75" customHeight="1" x14ac:dyDescent="0.2">
      <c r="A29" s="69" t="s">
        <v>63</v>
      </c>
      <c r="B29" s="254"/>
      <c r="C29" s="255"/>
      <c r="D29" s="255"/>
      <c r="E29" s="255"/>
      <c r="F29" s="255"/>
      <c r="G29" s="255"/>
      <c r="H29" s="255"/>
      <c r="I29" s="256"/>
      <c r="J29" s="3"/>
      <c r="K29" s="3"/>
      <c r="L29" s="7"/>
      <c r="M29" s="2"/>
      <c r="N29" s="3"/>
      <c r="O29" s="7"/>
      <c r="P29" s="7"/>
      <c r="Q29" s="7"/>
      <c r="R29" s="7"/>
      <c r="S29" s="2"/>
      <c r="T29" s="2"/>
      <c r="U29" s="2"/>
    </row>
    <row r="30" spans="1:23" s="12" customFormat="1" ht="8.4499999999999993" customHeight="1" x14ac:dyDescent="0.2">
      <c r="A30" s="110"/>
      <c r="B30" s="31"/>
      <c r="C30" s="31"/>
      <c r="D30" s="31"/>
      <c r="E30" s="31"/>
      <c r="F30" s="31"/>
      <c r="G30" s="31"/>
      <c r="H30" s="31"/>
      <c r="I30" s="31"/>
      <c r="J30" s="3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s="12" customFormat="1" ht="20.100000000000001" customHeight="1" x14ac:dyDescent="0.2">
      <c r="A31" s="258" t="s">
        <v>84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3" s="12" customFormat="1" ht="30.75" customHeight="1" x14ac:dyDescent="0.2">
      <c r="A32" s="69" t="s">
        <v>2</v>
      </c>
      <c r="B32" s="254"/>
      <c r="C32" s="255"/>
      <c r="D32" s="255"/>
      <c r="E32" s="255"/>
      <c r="F32" s="255"/>
      <c r="G32" s="255"/>
      <c r="H32" s="255"/>
      <c r="I32" s="256"/>
      <c r="J32" s="250" t="s">
        <v>56</v>
      </c>
      <c r="K32" s="247"/>
      <c r="L32" s="251"/>
      <c r="M32" s="252"/>
      <c r="N32" s="252"/>
      <c r="O32" s="252"/>
      <c r="P32" s="252"/>
      <c r="Q32" s="252"/>
      <c r="R32" s="253"/>
      <c r="S32" s="2"/>
      <c r="T32" s="2"/>
      <c r="U32" s="2"/>
    </row>
    <row r="33" spans="1:23" s="12" customFormat="1" ht="5.85" customHeight="1" x14ac:dyDescent="0.2">
      <c r="A33" s="31"/>
      <c r="B33" s="31"/>
      <c r="C33" s="31"/>
      <c r="D33" s="31"/>
      <c r="E33" s="31"/>
      <c r="F33" s="2"/>
      <c r="G33" s="2"/>
      <c r="H33" s="2"/>
      <c r="I33" s="2"/>
      <c r="J33" s="2"/>
      <c r="K33" s="31"/>
      <c r="L33" s="31"/>
      <c r="M33" s="31"/>
      <c r="N33" s="31"/>
      <c r="O33" s="31"/>
      <c r="P33" s="2"/>
      <c r="Q33" s="2"/>
      <c r="R33" s="2"/>
      <c r="S33" s="2"/>
      <c r="T33" s="2"/>
      <c r="U33" s="2"/>
    </row>
    <row r="34" spans="1:23" s="12" customFormat="1" ht="30.75" customHeight="1" x14ac:dyDescent="0.2">
      <c r="A34" s="69" t="s">
        <v>10</v>
      </c>
      <c r="B34" s="254"/>
      <c r="C34" s="256"/>
      <c r="D34" s="69" t="s">
        <v>3</v>
      </c>
      <c r="E34" s="251"/>
      <c r="F34" s="252"/>
      <c r="G34" s="252"/>
      <c r="H34" s="252"/>
      <c r="I34" s="253"/>
      <c r="J34" s="246" t="s">
        <v>45</v>
      </c>
      <c r="K34" s="247"/>
      <c r="L34" s="36"/>
      <c r="M34" s="244" t="s">
        <v>4</v>
      </c>
      <c r="N34" s="245"/>
      <c r="O34" s="254"/>
      <c r="P34" s="255"/>
      <c r="Q34" s="255"/>
      <c r="R34" s="256"/>
      <c r="S34" s="2"/>
      <c r="T34" s="2"/>
      <c r="U34" s="2"/>
    </row>
    <row r="35" spans="1:23" s="12" customFormat="1" ht="5.85" customHeight="1" x14ac:dyDescent="0.2">
      <c r="A35" s="35"/>
      <c r="B35" s="43"/>
      <c r="C35" s="43"/>
      <c r="D35" s="257"/>
      <c r="E35" s="257"/>
      <c r="F35" s="257"/>
      <c r="G35" s="257"/>
      <c r="H35" s="257"/>
      <c r="I35" s="257"/>
      <c r="J35" s="25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3" s="12" customFormat="1" ht="30.75" customHeight="1" x14ac:dyDescent="0.2">
      <c r="A36" s="69" t="s">
        <v>63</v>
      </c>
      <c r="B36" s="254"/>
      <c r="C36" s="255"/>
      <c r="D36" s="255"/>
      <c r="E36" s="255"/>
      <c r="F36" s="255"/>
      <c r="G36" s="255"/>
      <c r="H36" s="255"/>
      <c r="I36" s="256"/>
      <c r="J36" s="3"/>
      <c r="K36" s="3"/>
      <c r="L36" s="7"/>
      <c r="M36" s="2"/>
      <c r="N36" s="3"/>
      <c r="O36" s="7"/>
      <c r="P36" s="7"/>
      <c r="Q36" s="7"/>
      <c r="R36" s="7"/>
      <c r="S36" s="2"/>
      <c r="T36" s="2"/>
      <c r="U36" s="2"/>
    </row>
    <row r="37" spans="1:23" s="12" customFormat="1" ht="8.4499999999999993" customHeigh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3"/>
      <c r="K37" s="3"/>
      <c r="L37" s="7"/>
      <c r="M37" s="2"/>
      <c r="N37" s="3"/>
      <c r="O37" s="7"/>
      <c r="P37" s="7"/>
      <c r="Q37" s="7"/>
      <c r="R37" s="7"/>
      <c r="S37" s="2"/>
      <c r="T37" s="2"/>
      <c r="U37" s="2"/>
    </row>
    <row r="38" spans="1:23" ht="21.75" customHeight="1" x14ac:dyDescent="0.2">
      <c r="A38" s="226" t="s">
        <v>79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113"/>
      <c r="T38" s="113"/>
      <c r="U38" s="113"/>
      <c r="V38" s="18"/>
      <c r="W38" s="18"/>
    </row>
    <row r="39" spans="1:23" ht="8.4499999999999993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8"/>
      <c r="T39" s="18"/>
      <c r="U39" s="18"/>
      <c r="V39" s="18"/>
      <c r="W39" s="18"/>
    </row>
    <row r="40" spans="1:23" s="12" customFormat="1" ht="20.100000000000001" customHeight="1" x14ac:dyDescent="0.2">
      <c r="A40" s="258" t="s">
        <v>85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3" s="12" customFormat="1" ht="30.75" customHeight="1" x14ac:dyDescent="0.2">
      <c r="A41" s="70" t="s">
        <v>77</v>
      </c>
      <c r="B41" s="254"/>
      <c r="C41" s="255"/>
      <c r="D41" s="255"/>
      <c r="E41" s="256"/>
      <c r="F41" s="244" t="s">
        <v>47</v>
      </c>
      <c r="G41" s="245"/>
      <c r="H41" s="254"/>
      <c r="I41" s="256"/>
      <c r="J41" s="29"/>
      <c r="K41" s="250" t="s">
        <v>48</v>
      </c>
      <c r="L41" s="250"/>
      <c r="M41" s="251"/>
      <c r="N41" s="252"/>
      <c r="O41" s="252"/>
      <c r="P41" s="252"/>
      <c r="Q41" s="252"/>
      <c r="R41" s="253"/>
      <c r="S41" s="2"/>
      <c r="T41" s="2"/>
      <c r="U41" s="2"/>
    </row>
    <row r="42" spans="1:23" s="12" customFormat="1" ht="5.85" customHeight="1" x14ac:dyDescent="0.2">
      <c r="A42" s="35"/>
      <c r="B42" s="43"/>
      <c r="C42" s="43"/>
      <c r="D42" s="257"/>
      <c r="E42" s="257"/>
      <c r="F42" s="257"/>
      <c r="G42" s="257"/>
      <c r="H42" s="257"/>
      <c r="I42" s="257"/>
      <c r="J42" s="25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3" s="12" customFormat="1" ht="30.75" customHeight="1" x14ac:dyDescent="0.2">
      <c r="A43" s="69" t="s">
        <v>87</v>
      </c>
      <c r="B43" s="254"/>
      <c r="C43" s="255"/>
      <c r="D43" s="255"/>
      <c r="E43" s="255"/>
      <c r="F43" s="255"/>
      <c r="G43" s="255"/>
      <c r="H43" s="255"/>
      <c r="I43" s="256"/>
      <c r="J43" s="250" t="s">
        <v>88</v>
      </c>
      <c r="K43" s="247"/>
      <c r="L43" s="251"/>
      <c r="M43" s="252"/>
      <c r="N43" s="252"/>
      <c r="O43" s="252"/>
      <c r="P43" s="252"/>
      <c r="Q43" s="252"/>
      <c r="R43" s="253"/>
      <c r="S43" s="2"/>
      <c r="T43" s="2"/>
      <c r="U43" s="2"/>
    </row>
    <row r="44" spans="1:23" s="12" customFormat="1" ht="8.4499999999999993" customHeight="1" x14ac:dyDescent="0.2">
      <c r="A44" s="69"/>
      <c r="B44" s="68"/>
      <c r="C44" s="68"/>
      <c r="D44" s="68"/>
      <c r="E44" s="68"/>
      <c r="F44" s="2"/>
      <c r="G44" s="7"/>
      <c r="H44" s="68"/>
      <c r="I44" s="68"/>
      <c r="J44" s="29"/>
      <c r="K44" s="69"/>
      <c r="L44" s="69"/>
      <c r="M44" s="43"/>
      <c r="N44" s="43"/>
      <c r="O44" s="43"/>
      <c r="P44" s="43"/>
      <c r="Q44" s="43"/>
      <c r="R44" s="43"/>
      <c r="S44" s="2"/>
      <c r="T44" s="2"/>
      <c r="U44" s="2"/>
    </row>
    <row r="45" spans="1:23" s="12" customFormat="1" ht="20.100000000000001" customHeight="1" x14ac:dyDescent="0.2">
      <c r="A45" s="258" t="s">
        <v>86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3" s="12" customFormat="1" ht="30.75" customHeight="1" x14ac:dyDescent="0.2">
      <c r="A46" s="70" t="s">
        <v>77</v>
      </c>
      <c r="B46" s="254"/>
      <c r="C46" s="255"/>
      <c r="D46" s="255"/>
      <c r="E46" s="256"/>
      <c r="F46" s="244" t="s">
        <v>47</v>
      </c>
      <c r="G46" s="245"/>
      <c r="H46" s="254"/>
      <c r="I46" s="256"/>
      <c r="J46" s="29"/>
      <c r="K46" s="250" t="s">
        <v>48</v>
      </c>
      <c r="L46" s="250"/>
      <c r="M46" s="251"/>
      <c r="N46" s="252"/>
      <c r="O46" s="252"/>
      <c r="P46" s="252"/>
      <c r="Q46" s="252"/>
      <c r="R46" s="253"/>
      <c r="S46" s="2"/>
      <c r="T46" s="2"/>
      <c r="U46" s="2"/>
    </row>
    <row r="47" spans="1:23" s="12" customFormat="1" ht="5.85" customHeight="1" x14ac:dyDescent="0.2">
      <c r="A47" s="35"/>
      <c r="B47" s="43"/>
      <c r="C47" s="43"/>
      <c r="D47" s="257"/>
      <c r="E47" s="257"/>
      <c r="F47" s="257"/>
      <c r="G47" s="257"/>
      <c r="H47" s="257"/>
      <c r="I47" s="257"/>
      <c r="J47" s="25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3" s="12" customFormat="1" ht="31.5" customHeight="1" x14ac:dyDescent="0.2">
      <c r="A48" s="69" t="s">
        <v>87</v>
      </c>
      <c r="B48" s="254"/>
      <c r="C48" s="255"/>
      <c r="D48" s="255"/>
      <c r="E48" s="255"/>
      <c r="F48" s="255"/>
      <c r="G48" s="255"/>
      <c r="H48" s="255"/>
      <c r="I48" s="256"/>
      <c r="J48" s="250" t="s">
        <v>88</v>
      </c>
      <c r="K48" s="247"/>
      <c r="L48" s="251"/>
      <c r="M48" s="252"/>
      <c r="N48" s="252"/>
      <c r="O48" s="252"/>
      <c r="P48" s="252"/>
      <c r="Q48" s="252"/>
      <c r="R48" s="253"/>
      <c r="S48" s="2"/>
      <c r="T48" s="2"/>
      <c r="U48" s="2"/>
    </row>
    <row r="49" spans="1:28" s="12" customFormat="1" ht="8.4499999999999993" customHeight="1" x14ac:dyDescent="0.2">
      <c r="A49" s="3"/>
      <c r="B49" s="4"/>
      <c r="C49" s="4"/>
      <c r="D49" s="4"/>
      <c r="E49" s="4"/>
      <c r="F49" s="1"/>
      <c r="G49" s="4"/>
      <c r="H49" s="4"/>
      <c r="I49" s="4"/>
      <c r="J49" s="4"/>
      <c r="K49" s="2"/>
      <c r="L49" s="2"/>
      <c r="M49" s="2"/>
      <c r="N49" s="2"/>
      <c r="O49" s="2"/>
      <c r="P49" s="2"/>
      <c r="Q49" s="17"/>
      <c r="R49" s="17"/>
      <c r="S49" s="17"/>
      <c r="T49" s="17"/>
      <c r="U49" s="17"/>
      <c r="V49" s="17"/>
      <c r="W49" s="17"/>
    </row>
    <row r="50" spans="1:28" s="12" customFormat="1" ht="20.100000000000001" customHeight="1" x14ac:dyDescent="0.2">
      <c r="A50" s="258" t="s">
        <v>267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8" s="12" customFormat="1" ht="30.75" customHeight="1" x14ac:dyDescent="0.2">
      <c r="A51" s="153" t="s">
        <v>77</v>
      </c>
      <c r="B51" s="254"/>
      <c r="C51" s="255"/>
      <c r="D51" s="255"/>
      <c r="E51" s="256"/>
      <c r="F51" s="244" t="s">
        <v>47</v>
      </c>
      <c r="G51" s="245"/>
      <c r="H51" s="254"/>
      <c r="I51" s="256"/>
      <c r="J51" s="29"/>
      <c r="K51" s="250" t="s">
        <v>48</v>
      </c>
      <c r="L51" s="250"/>
      <c r="M51" s="251"/>
      <c r="N51" s="252"/>
      <c r="O51" s="252"/>
      <c r="P51" s="252"/>
      <c r="Q51" s="252"/>
      <c r="R51" s="253"/>
      <c r="S51" s="2"/>
      <c r="T51" s="2"/>
      <c r="U51" s="2"/>
    </row>
    <row r="52" spans="1:28" s="12" customFormat="1" ht="5.85" customHeight="1" x14ac:dyDescent="0.2">
      <c r="A52" s="35"/>
      <c r="B52" s="43"/>
      <c r="C52" s="43"/>
      <c r="D52" s="257"/>
      <c r="E52" s="257"/>
      <c r="F52" s="257"/>
      <c r="G52" s="257"/>
      <c r="H52" s="257"/>
      <c r="I52" s="257"/>
      <c r="J52" s="25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8" s="12" customFormat="1" ht="31.5" customHeight="1" x14ac:dyDescent="0.2">
      <c r="A53" s="154" t="s">
        <v>87</v>
      </c>
      <c r="B53" s="254"/>
      <c r="C53" s="255"/>
      <c r="D53" s="255"/>
      <c r="E53" s="255"/>
      <c r="F53" s="255"/>
      <c r="G53" s="255"/>
      <c r="H53" s="255"/>
      <c r="I53" s="256"/>
      <c r="J53" s="250" t="s">
        <v>88</v>
      </c>
      <c r="K53" s="247"/>
      <c r="L53" s="251"/>
      <c r="M53" s="252"/>
      <c r="N53" s="252"/>
      <c r="O53" s="252"/>
      <c r="P53" s="252"/>
      <c r="Q53" s="252"/>
      <c r="R53" s="253"/>
      <c r="S53" s="2"/>
      <c r="T53" s="2"/>
      <c r="U53" s="2"/>
    </row>
    <row r="54" spans="1:28" s="12" customFormat="1" ht="8.4499999999999993" customHeight="1" x14ac:dyDescent="0.2">
      <c r="A54" s="3"/>
      <c r="B54" s="4"/>
      <c r="C54" s="4"/>
      <c r="D54" s="4"/>
      <c r="E54" s="4"/>
      <c r="F54" s="1"/>
      <c r="G54" s="4"/>
      <c r="H54" s="4"/>
      <c r="I54" s="4"/>
      <c r="J54" s="4"/>
      <c r="K54" s="2"/>
      <c r="L54" s="2"/>
      <c r="M54" s="2"/>
      <c r="N54" s="2"/>
      <c r="O54" s="2"/>
      <c r="P54" s="2"/>
      <c r="Q54" s="17"/>
      <c r="R54" s="17"/>
      <c r="S54" s="17"/>
      <c r="T54" s="17"/>
      <c r="U54" s="17"/>
      <c r="V54" s="17"/>
      <c r="W54" s="17"/>
    </row>
    <row r="55" spans="1:28" s="12" customFormat="1" ht="20.100000000000001" customHeight="1" x14ac:dyDescent="0.2">
      <c r="A55" s="258" t="s">
        <v>268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8" s="12" customFormat="1" ht="30.75" customHeight="1" x14ac:dyDescent="0.2">
      <c r="A56" s="153" t="s">
        <v>77</v>
      </c>
      <c r="B56" s="254"/>
      <c r="C56" s="255"/>
      <c r="D56" s="255"/>
      <c r="E56" s="256"/>
      <c r="F56" s="244" t="s">
        <v>47</v>
      </c>
      <c r="G56" s="245"/>
      <c r="H56" s="254"/>
      <c r="I56" s="256"/>
      <c r="J56" s="29"/>
      <c r="K56" s="250" t="s">
        <v>48</v>
      </c>
      <c r="L56" s="250"/>
      <c r="M56" s="251"/>
      <c r="N56" s="252"/>
      <c r="O56" s="252"/>
      <c r="P56" s="252"/>
      <c r="Q56" s="252"/>
      <c r="R56" s="253"/>
      <c r="S56" s="2"/>
      <c r="T56" s="2"/>
      <c r="U56" s="2"/>
    </row>
    <row r="57" spans="1:28" s="12" customFormat="1" ht="5.85" customHeight="1" x14ac:dyDescent="0.2">
      <c r="A57" s="35"/>
      <c r="B57" s="43"/>
      <c r="C57" s="43"/>
      <c r="D57" s="257"/>
      <c r="E57" s="257"/>
      <c r="F57" s="257"/>
      <c r="G57" s="257"/>
      <c r="H57" s="257"/>
      <c r="I57" s="257"/>
      <c r="J57" s="25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8" s="12" customFormat="1" ht="31.5" customHeight="1" x14ac:dyDescent="0.2">
      <c r="A58" s="154" t="s">
        <v>87</v>
      </c>
      <c r="B58" s="254"/>
      <c r="C58" s="255"/>
      <c r="D58" s="255"/>
      <c r="E58" s="255"/>
      <c r="F58" s="255"/>
      <c r="G58" s="255"/>
      <c r="H58" s="255"/>
      <c r="I58" s="256"/>
      <c r="J58" s="250" t="s">
        <v>88</v>
      </c>
      <c r="K58" s="247"/>
      <c r="L58" s="251"/>
      <c r="M58" s="252"/>
      <c r="N58" s="252"/>
      <c r="O58" s="252"/>
      <c r="P58" s="252"/>
      <c r="Q58" s="252"/>
      <c r="R58" s="253"/>
      <c r="S58" s="2"/>
      <c r="T58" s="2"/>
      <c r="U58" s="2"/>
    </row>
    <row r="59" spans="1:28" s="12" customFormat="1" ht="5.85" customHeight="1" x14ac:dyDescent="0.2">
      <c r="A59" s="35"/>
      <c r="B59" s="43"/>
      <c r="C59" s="43"/>
      <c r="D59" s="257"/>
      <c r="E59" s="257"/>
      <c r="F59" s="257"/>
      <c r="G59" s="257"/>
      <c r="H59" s="257"/>
      <c r="I59" s="257"/>
      <c r="J59" s="25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8" ht="30" customHeight="1" x14ac:dyDescent="0.2">
      <c r="A60" s="300" t="s">
        <v>131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</row>
    <row r="61" spans="1:28" customFormat="1" ht="54.75" customHeight="1" x14ac:dyDescent="0.2">
      <c r="A61" s="293" t="s">
        <v>130</v>
      </c>
      <c r="B61" s="294"/>
      <c r="C61" s="294"/>
      <c r="D61" s="294"/>
      <c r="E61" s="294"/>
      <c r="F61" s="294"/>
      <c r="G61" s="294"/>
      <c r="H61" s="295"/>
      <c r="I61" s="114" t="s">
        <v>13</v>
      </c>
      <c r="J61" s="10"/>
      <c r="K61" s="276" t="s">
        <v>52</v>
      </c>
      <c r="L61" s="277"/>
      <c r="M61" s="220"/>
      <c r="N61" s="221"/>
      <c r="O61" s="221"/>
      <c r="P61" s="221"/>
      <c r="Q61" s="221"/>
      <c r="R61" s="221"/>
      <c r="S61" s="221"/>
      <c r="T61" s="222"/>
    </row>
    <row r="62" spans="1:28" s="12" customFormat="1" ht="20.100000000000001" customHeight="1" x14ac:dyDescent="0.2">
      <c r="A62" s="258" t="s">
        <v>129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8" s="12" customFormat="1" ht="30.75" customHeight="1" x14ac:dyDescent="0.2">
      <c r="A63" s="70" t="s">
        <v>77</v>
      </c>
      <c r="B63" s="254"/>
      <c r="C63" s="255"/>
      <c r="D63" s="255"/>
      <c r="E63" s="256"/>
      <c r="F63" s="244" t="s">
        <v>47</v>
      </c>
      <c r="G63" s="245"/>
      <c r="H63" s="254"/>
      <c r="I63" s="256"/>
      <c r="J63" s="29"/>
      <c r="K63" s="250" t="s">
        <v>48</v>
      </c>
      <c r="L63" s="250"/>
      <c r="M63" s="251"/>
      <c r="N63" s="252"/>
      <c r="O63" s="252"/>
      <c r="P63" s="252"/>
      <c r="Q63" s="252"/>
      <c r="R63" s="253"/>
      <c r="S63" s="2"/>
      <c r="T63" s="69" t="s">
        <v>87</v>
      </c>
      <c r="U63" s="254"/>
      <c r="V63" s="255"/>
      <c r="W63" s="255"/>
      <c r="X63" s="255"/>
      <c r="Y63" s="255"/>
      <c r="Z63" s="255"/>
      <c r="AA63" s="255"/>
      <c r="AB63" s="256"/>
    </row>
    <row r="64" spans="1:28" s="12" customFormat="1" ht="8.25" customHeight="1" x14ac:dyDescent="0.2">
      <c r="A64" s="69"/>
      <c r="B64" s="69"/>
      <c r="C64" s="69"/>
      <c r="D64" s="69"/>
      <c r="E64" s="69"/>
      <c r="F64" s="115"/>
      <c r="G64" s="115"/>
      <c r="H64" s="69"/>
      <c r="I64" s="69"/>
      <c r="J64" s="29"/>
      <c r="K64" s="69"/>
      <c r="L64" s="69"/>
      <c r="M64" s="38"/>
      <c r="N64" s="38"/>
      <c r="O64" s="38"/>
      <c r="P64" s="38"/>
      <c r="Q64" s="38"/>
      <c r="R64" s="38"/>
      <c r="S64" s="2"/>
      <c r="T64" s="69"/>
      <c r="U64" s="69"/>
      <c r="V64" s="69"/>
      <c r="W64" s="69"/>
      <c r="X64" s="69"/>
      <c r="Y64" s="69"/>
      <c r="Z64" s="69"/>
      <c r="AA64" s="69"/>
      <c r="AB64" s="69"/>
    </row>
    <row r="65" spans="1:28" ht="42" customHeight="1" x14ac:dyDescent="0.2">
      <c r="A65" s="275" t="s">
        <v>213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</row>
    <row r="66" spans="1:28" s="12" customFormat="1" ht="18" customHeight="1" x14ac:dyDescent="0.25">
      <c r="A66" s="104">
        <f>COUNTA(A70:A120)</f>
        <v>0</v>
      </c>
      <c r="B66" s="59"/>
      <c r="C66" s="59"/>
      <c r="D66" s="2"/>
      <c r="E66" s="34"/>
      <c r="F66" s="34"/>
      <c r="G66" s="34"/>
      <c r="H66" s="34"/>
      <c r="I66" s="34"/>
      <c r="J66" s="34"/>
      <c r="K66" s="297">
        <f>SUM(K70:P120)</f>
        <v>0</v>
      </c>
      <c r="L66" s="297"/>
      <c r="M66" s="297"/>
      <c r="N66" s="297"/>
      <c r="O66" s="297"/>
      <c r="P66" s="297"/>
      <c r="Q66" s="17"/>
      <c r="R66" s="17"/>
      <c r="S66" s="296">
        <f>SUM(S70:T120)</f>
        <v>0</v>
      </c>
      <c r="T66" s="297"/>
      <c r="U66" s="56"/>
      <c r="V66" s="89">
        <f>SUM(V70:V120)</f>
        <v>0</v>
      </c>
      <c r="W66" s="56"/>
    </row>
    <row r="67" spans="1:28" s="12" customFormat="1" ht="12.75" customHeight="1" thickBot="1" x14ac:dyDescent="0.2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7"/>
      <c r="M67" s="107"/>
      <c r="N67" s="107"/>
      <c r="O67" s="107"/>
      <c r="P67" s="106"/>
      <c r="Q67" s="106"/>
      <c r="R67" s="106"/>
      <c r="S67" s="106"/>
      <c r="T67" s="108"/>
      <c r="U67" s="108"/>
      <c r="V67" s="56"/>
      <c r="W67" s="56"/>
    </row>
    <row r="68" spans="1:28" s="12" customFormat="1" ht="24.95" customHeight="1" thickBot="1" x14ac:dyDescent="0.25">
      <c r="A68" s="265" t="s">
        <v>204</v>
      </c>
      <c r="B68" s="261" t="s">
        <v>205</v>
      </c>
      <c r="C68" s="261" t="s">
        <v>2022</v>
      </c>
      <c r="D68" s="263" t="s">
        <v>4</v>
      </c>
      <c r="E68" s="263" t="s">
        <v>111</v>
      </c>
      <c r="F68" s="263" t="s">
        <v>270</v>
      </c>
      <c r="G68" s="263" t="s">
        <v>206</v>
      </c>
      <c r="H68" s="263" t="s">
        <v>2016</v>
      </c>
      <c r="I68" s="263" t="s">
        <v>207</v>
      </c>
      <c r="J68" s="248" t="s">
        <v>208</v>
      </c>
      <c r="K68" s="301" t="s">
        <v>125</v>
      </c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3"/>
      <c r="W68" s="290" t="s">
        <v>269</v>
      </c>
      <c r="X68" s="291"/>
      <c r="Y68" s="291"/>
      <c r="Z68" s="291"/>
      <c r="AA68" s="291"/>
      <c r="AB68" s="292"/>
    </row>
    <row r="69" spans="1:28" s="53" customFormat="1" ht="105" customHeight="1" thickBot="1" x14ac:dyDescent="0.25">
      <c r="A69" s="266"/>
      <c r="B69" s="262"/>
      <c r="C69" s="262"/>
      <c r="D69" s="264"/>
      <c r="E69" s="264"/>
      <c r="F69" s="264"/>
      <c r="G69" s="262"/>
      <c r="H69" s="262"/>
      <c r="I69" s="262"/>
      <c r="J69" s="249"/>
      <c r="K69" s="51" t="s">
        <v>106</v>
      </c>
      <c r="L69" s="51" t="s">
        <v>107</v>
      </c>
      <c r="M69" s="51" t="s">
        <v>11</v>
      </c>
      <c r="N69" s="51" t="s">
        <v>14</v>
      </c>
      <c r="O69" s="52" t="s">
        <v>12</v>
      </c>
      <c r="P69" s="52" t="s">
        <v>124</v>
      </c>
      <c r="Q69" s="54" t="s">
        <v>109</v>
      </c>
      <c r="R69" s="54" t="s">
        <v>108</v>
      </c>
      <c r="S69" s="54" t="s">
        <v>110</v>
      </c>
      <c r="T69" s="54" t="s">
        <v>57</v>
      </c>
      <c r="U69" s="54" t="s">
        <v>126</v>
      </c>
      <c r="V69" s="100" t="s">
        <v>113</v>
      </c>
      <c r="W69" s="88" t="s">
        <v>209</v>
      </c>
      <c r="X69" s="88" t="s">
        <v>127</v>
      </c>
      <c r="Y69" s="88" t="s">
        <v>210</v>
      </c>
      <c r="Z69" s="87" t="s">
        <v>211</v>
      </c>
      <c r="AA69" s="87" t="s">
        <v>212</v>
      </c>
      <c r="AB69" s="87" t="s">
        <v>128</v>
      </c>
    </row>
    <row r="70" spans="1:28" s="12" customFormat="1" ht="24.95" customHeight="1" x14ac:dyDescent="0.2">
      <c r="A70" s="111"/>
      <c r="B70" s="57"/>
      <c r="C70" s="45"/>
      <c r="D70" s="45"/>
      <c r="E70" s="44"/>
      <c r="F70" s="44"/>
      <c r="G70" s="44"/>
      <c r="H70" s="44"/>
      <c r="I70" s="46"/>
      <c r="J70" s="99"/>
      <c r="K70" s="101"/>
      <c r="L70" s="55"/>
      <c r="M70" s="55"/>
      <c r="N70" s="55"/>
      <c r="O70" s="55"/>
      <c r="P70" s="55"/>
      <c r="Q70" s="44"/>
      <c r="R70" s="44"/>
      <c r="S70" s="47"/>
      <c r="T70" s="47"/>
      <c r="U70" s="47"/>
      <c r="V70" s="102">
        <f>SUM(K70:O70)</f>
        <v>0</v>
      </c>
      <c r="W70" s="158"/>
      <c r="X70" s="157"/>
      <c r="Y70" s="159"/>
      <c r="Z70" s="160"/>
      <c r="AA70" s="160"/>
      <c r="AB70" s="103"/>
    </row>
    <row r="71" spans="1:28" s="12" customFormat="1" ht="24.95" customHeight="1" x14ac:dyDescent="0.2">
      <c r="A71" s="111"/>
      <c r="B71" s="58"/>
      <c r="C71" s="45"/>
      <c r="D71" s="45"/>
      <c r="E71" s="44"/>
      <c r="F71" s="44"/>
      <c r="G71" s="44"/>
      <c r="H71" s="44"/>
      <c r="I71" s="46"/>
      <c r="J71" s="99"/>
      <c r="K71" s="101"/>
      <c r="L71" s="55"/>
      <c r="M71" s="55"/>
      <c r="N71" s="55"/>
      <c r="O71" s="55"/>
      <c r="P71" s="55"/>
      <c r="Q71" s="44"/>
      <c r="R71" s="44"/>
      <c r="S71" s="47"/>
      <c r="T71" s="47"/>
      <c r="U71" s="47"/>
      <c r="V71" s="102">
        <f t="shared" ref="V71:V120" si="0">SUM(K71:O71)</f>
        <v>0</v>
      </c>
      <c r="W71" s="158"/>
      <c r="X71" s="157"/>
      <c r="Y71" s="159"/>
      <c r="Z71" s="160"/>
      <c r="AA71" s="160"/>
      <c r="AB71" s="103"/>
    </row>
    <row r="72" spans="1:28" s="12" customFormat="1" ht="24.95" customHeight="1" x14ac:dyDescent="0.2">
      <c r="A72" s="111"/>
      <c r="B72" s="58"/>
      <c r="C72" s="45"/>
      <c r="D72" s="45"/>
      <c r="E72" s="44"/>
      <c r="F72" s="44"/>
      <c r="G72" s="44"/>
      <c r="H72" s="44"/>
      <c r="I72" s="46"/>
      <c r="J72" s="99"/>
      <c r="K72" s="101"/>
      <c r="L72" s="55"/>
      <c r="M72" s="55"/>
      <c r="N72" s="55"/>
      <c r="O72" s="55"/>
      <c r="P72" s="55"/>
      <c r="Q72" s="44"/>
      <c r="R72" s="44"/>
      <c r="S72" s="47"/>
      <c r="T72" s="47"/>
      <c r="U72" s="47"/>
      <c r="V72" s="102">
        <f t="shared" si="0"/>
        <v>0</v>
      </c>
      <c r="W72" s="158"/>
      <c r="X72" s="157"/>
      <c r="Y72" s="159"/>
      <c r="Z72" s="160"/>
      <c r="AA72" s="160"/>
      <c r="AB72" s="103"/>
    </row>
    <row r="73" spans="1:28" s="12" customFormat="1" ht="24.95" customHeight="1" x14ac:dyDescent="0.2">
      <c r="A73" s="111"/>
      <c r="B73" s="58"/>
      <c r="C73" s="45"/>
      <c r="D73" s="45"/>
      <c r="E73" s="44"/>
      <c r="F73" s="44"/>
      <c r="G73" s="44"/>
      <c r="H73" s="44"/>
      <c r="I73" s="46"/>
      <c r="J73" s="99"/>
      <c r="K73" s="101"/>
      <c r="L73" s="55"/>
      <c r="M73" s="55"/>
      <c r="N73" s="55"/>
      <c r="O73" s="55"/>
      <c r="P73" s="55"/>
      <c r="Q73" s="44"/>
      <c r="R73" s="44"/>
      <c r="S73" s="47"/>
      <c r="T73" s="47"/>
      <c r="U73" s="47"/>
      <c r="V73" s="102">
        <f t="shared" si="0"/>
        <v>0</v>
      </c>
      <c r="W73" s="158"/>
      <c r="X73" s="157"/>
      <c r="Y73" s="159"/>
      <c r="Z73" s="160"/>
      <c r="AA73" s="160"/>
      <c r="AB73" s="103"/>
    </row>
    <row r="74" spans="1:28" s="12" customFormat="1" ht="24.95" customHeight="1" x14ac:dyDescent="0.2">
      <c r="A74" s="111"/>
      <c r="B74" s="58"/>
      <c r="C74" s="45"/>
      <c r="D74" s="45"/>
      <c r="E74" s="44"/>
      <c r="F74" s="44"/>
      <c r="G74" s="44"/>
      <c r="H74" s="44"/>
      <c r="I74" s="46"/>
      <c r="J74" s="99"/>
      <c r="K74" s="101"/>
      <c r="L74" s="55"/>
      <c r="M74" s="55"/>
      <c r="N74" s="55"/>
      <c r="O74" s="55"/>
      <c r="P74" s="55"/>
      <c r="Q74" s="44"/>
      <c r="R74" s="44"/>
      <c r="S74" s="47"/>
      <c r="T74" s="47"/>
      <c r="U74" s="47"/>
      <c r="V74" s="102">
        <f t="shared" si="0"/>
        <v>0</v>
      </c>
      <c r="W74" s="158"/>
      <c r="X74" s="157"/>
      <c r="Y74" s="159"/>
      <c r="Z74" s="160"/>
      <c r="AA74" s="160"/>
      <c r="AB74" s="103"/>
    </row>
    <row r="75" spans="1:28" s="12" customFormat="1" ht="24.95" customHeight="1" x14ac:dyDescent="0.2">
      <c r="A75" s="111"/>
      <c r="B75" s="58"/>
      <c r="C75" s="45"/>
      <c r="D75" s="45"/>
      <c r="E75" s="44"/>
      <c r="F75" s="44"/>
      <c r="G75" s="44"/>
      <c r="H75" s="44"/>
      <c r="I75" s="46"/>
      <c r="J75" s="99"/>
      <c r="K75" s="101"/>
      <c r="L75" s="55"/>
      <c r="M75" s="55"/>
      <c r="N75" s="55"/>
      <c r="O75" s="55"/>
      <c r="P75" s="55"/>
      <c r="Q75" s="44"/>
      <c r="R75" s="44"/>
      <c r="S75" s="47"/>
      <c r="T75" s="47"/>
      <c r="U75" s="47"/>
      <c r="V75" s="102">
        <f t="shared" si="0"/>
        <v>0</v>
      </c>
      <c r="W75" s="158"/>
      <c r="X75" s="157"/>
      <c r="Y75" s="159"/>
      <c r="Z75" s="160"/>
      <c r="AA75" s="160"/>
      <c r="AB75" s="103"/>
    </row>
    <row r="76" spans="1:28" s="12" customFormat="1" ht="24.95" customHeight="1" x14ac:dyDescent="0.2">
      <c r="A76" s="111"/>
      <c r="B76" s="58"/>
      <c r="C76" s="45"/>
      <c r="D76" s="45"/>
      <c r="E76" s="44"/>
      <c r="F76" s="44"/>
      <c r="G76" s="44"/>
      <c r="H76" s="44"/>
      <c r="I76" s="46"/>
      <c r="J76" s="99"/>
      <c r="K76" s="101"/>
      <c r="L76" s="55"/>
      <c r="M76" s="55"/>
      <c r="N76" s="55"/>
      <c r="O76" s="55"/>
      <c r="P76" s="55"/>
      <c r="Q76" s="44"/>
      <c r="R76" s="44"/>
      <c r="S76" s="47"/>
      <c r="T76" s="47"/>
      <c r="U76" s="47"/>
      <c r="V76" s="102">
        <f t="shared" si="0"/>
        <v>0</v>
      </c>
      <c r="W76" s="158"/>
      <c r="X76" s="157"/>
      <c r="Y76" s="159"/>
      <c r="Z76" s="160"/>
      <c r="AA76" s="160"/>
      <c r="AB76" s="103"/>
    </row>
    <row r="77" spans="1:28" s="12" customFormat="1" ht="24.95" customHeight="1" x14ac:dyDescent="0.2">
      <c r="A77" s="111"/>
      <c r="B77" s="58"/>
      <c r="C77" s="45"/>
      <c r="D77" s="45"/>
      <c r="E77" s="44"/>
      <c r="F77" s="44"/>
      <c r="G77" s="44"/>
      <c r="H77" s="44"/>
      <c r="I77" s="46"/>
      <c r="J77" s="99"/>
      <c r="K77" s="101"/>
      <c r="L77" s="55"/>
      <c r="M77" s="55"/>
      <c r="N77" s="55"/>
      <c r="O77" s="55"/>
      <c r="P77" s="55"/>
      <c r="Q77" s="44"/>
      <c r="R77" s="44"/>
      <c r="S77" s="47"/>
      <c r="T77" s="47"/>
      <c r="U77" s="47"/>
      <c r="V77" s="102">
        <f t="shared" si="0"/>
        <v>0</v>
      </c>
      <c r="W77" s="158"/>
      <c r="X77" s="157"/>
      <c r="Y77" s="159"/>
      <c r="Z77" s="160"/>
      <c r="AA77" s="160"/>
      <c r="AB77" s="103"/>
    </row>
    <row r="78" spans="1:28" s="12" customFormat="1" ht="24.95" customHeight="1" x14ac:dyDescent="0.2">
      <c r="A78" s="111"/>
      <c r="B78" s="58"/>
      <c r="C78" s="45"/>
      <c r="D78" s="45"/>
      <c r="E78" s="44"/>
      <c r="F78" s="44"/>
      <c r="G78" s="44"/>
      <c r="H78" s="44"/>
      <c r="I78" s="46"/>
      <c r="J78" s="99"/>
      <c r="K78" s="101"/>
      <c r="L78" s="55"/>
      <c r="M78" s="55"/>
      <c r="N78" s="55"/>
      <c r="O78" s="55"/>
      <c r="P78" s="55"/>
      <c r="Q78" s="44"/>
      <c r="R78" s="44"/>
      <c r="S78" s="47"/>
      <c r="T78" s="47"/>
      <c r="U78" s="47"/>
      <c r="V78" s="102">
        <f t="shared" si="0"/>
        <v>0</v>
      </c>
      <c r="W78" s="158"/>
      <c r="X78" s="157"/>
      <c r="Y78" s="159"/>
      <c r="Z78" s="160"/>
      <c r="AA78" s="160"/>
      <c r="AB78" s="103"/>
    </row>
    <row r="79" spans="1:28" s="12" customFormat="1" ht="24.95" customHeight="1" x14ac:dyDescent="0.2">
      <c r="A79" s="111"/>
      <c r="B79" s="58"/>
      <c r="C79" s="45"/>
      <c r="D79" s="45"/>
      <c r="E79" s="44"/>
      <c r="F79" s="44"/>
      <c r="G79" s="44"/>
      <c r="H79" s="44"/>
      <c r="I79" s="46"/>
      <c r="J79" s="99"/>
      <c r="K79" s="101"/>
      <c r="L79" s="55"/>
      <c r="M79" s="55"/>
      <c r="N79" s="55"/>
      <c r="O79" s="55"/>
      <c r="P79" s="55"/>
      <c r="Q79" s="44"/>
      <c r="R79" s="44"/>
      <c r="S79" s="47"/>
      <c r="T79" s="47"/>
      <c r="U79" s="47"/>
      <c r="V79" s="102">
        <f t="shared" si="0"/>
        <v>0</v>
      </c>
      <c r="W79" s="158"/>
      <c r="X79" s="157"/>
      <c r="Y79" s="159"/>
      <c r="Z79" s="160"/>
      <c r="AA79" s="160"/>
      <c r="AB79" s="103"/>
    </row>
    <row r="80" spans="1:28" ht="21.75" customHeight="1" x14ac:dyDescent="0.2">
      <c r="A80" s="111"/>
      <c r="B80" s="58"/>
      <c r="C80" s="45"/>
      <c r="D80" s="45"/>
      <c r="E80" s="44"/>
      <c r="F80" s="44"/>
      <c r="G80" s="44"/>
      <c r="H80" s="44"/>
      <c r="I80" s="46"/>
      <c r="J80" s="99"/>
      <c r="K80" s="101"/>
      <c r="L80" s="55"/>
      <c r="M80" s="55"/>
      <c r="N80" s="55"/>
      <c r="O80" s="55"/>
      <c r="P80" s="55"/>
      <c r="Q80" s="44"/>
      <c r="R80" s="44"/>
      <c r="S80" s="47"/>
      <c r="T80" s="47"/>
      <c r="U80" s="47"/>
      <c r="V80" s="102">
        <f t="shared" si="0"/>
        <v>0</v>
      </c>
      <c r="W80" s="158"/>
      <c r="X80" s="157"/>
      <c r="Y80" s="159"/>
      <c r="Z80" s="160"/>
      <c r="AA80" s="160"/>
      <c r="AB80" s="103"/>
    </row>
    <row r="81" spans="1:28" ht="27.75" customHeight="1" x14ac:dyDescent="0.2">
      <c r="A81" s="111"/>
      <c r="B81" s="58"/>
      <c r="C81" s="45"/>
      <c r="D81" s="45"/>
      <c r="E81" s="44"/>
      <c r="F81" s="44"/>
      <c r="G81" s="44"/>
      <c r="H81" s="44"/>
      <c r="I81" s="46"/>
      <c r="J81" s="99"/>
      <c r="K81" s="101"/>
      <c r="L81" s="55"/>
      <c r="M81" s="55"/>
      <c r="N81" s="55"/>
      <c r="O81" s="55"/>
      <c r="P81" s="55"/>
      <c r="Q81" s="44"/>
      <c r="R81" s="44"/>
      <c r="S81" s="47"/>
      <c r="T81" s="47"/>
      <c r="U81" s="47"/>
      <c r="V81" s="102">
        <f t="shared" si="0"/>
        <v>0</v>
      </c>
      <c r="W81" s="158"/>
      <c r="X81" s="157"/>
      <c r="Y81" s="159"/>
      <c r="Z81" s="160"/>
      <c r="AA81" s="160"/>
      <c r="AB81" s="103"/>
    </row>
    <row r="82" spans="1:28" s="12" customFormat="1" ht="27.75" customHeight="1" x14ac:dyDescent="0.2">
      <c r="A82" s="111"/>
      <c r="B82" s="58"/>
      <c r="C82" s="45"/>
      <c r="D82" s="45"/>
      <c r="E82" s="44"/>
      <c r="F82" s="44"/>
      <c r="G82" s="44"/>
      <c r="H82" s="44"/>
      <c r="I82" s="46"/>
      <c r="J82" s="99"/>
      <c r="K82" s="101"/>
      <c r="L82" s="55"/>
      <c r="M82" s="55"/>
      <c r="N82" s="55"/>
      <c r="O82" s="55"/>
      <c r="P82" s="55"/>
      <c r="Q82" s="44"/>
      <c r="R82" s="44"/>
      <c r="S82" s="47"/>
      <c r="T82" s="47"/>
      <c r="U82" s="47"/>
      <c r="V82" s="102">
        <f t="shared" si="0"/>
        <v>0</v>
      </c>
      <c r="W82" s="158"/>
      <c r="X82" s="157"/>
      <c r="Y82" s="159"/>
      <c r="Z82" s="160"/>
      <c r="AA82" s="160"/>
      <c r="AB82" s="103"/>
    </row>
    <row r="83" spans="1:28" s="12" customFormat="1" ht="24.95" customHeight="1" x14ac:dyDescent="0.2">
      <c r="A83" s="111"/>
      <c r="B83" s="58"/>
      <c r="C83" s="45"/>
      <c r="D83" s="45"/>
      <c r="E83" s="44"/>
      <c r="F83" s="44"/>
      <c r="G83" s="44"/>
      <c r="H83" s="44"/>
      <c r="I83" s="46"/>
      <c r="J83" s="99"/>
      <c r="K83" s="101"/>
      <c r="L83" s="55"/>
      <c r="M83" s="55"/>
      <c r="N83" s="55"/>
      <c r="O83" s="55"/>
      <c r="P83" s="55"/>
      <c r="Q83" s="44"/>
      <c r="R83" s="44"/>
      <c r="S83" s="47"/>
      <c r="T83" s="47"/>
      <c r="U83" s="47"/>
      <c r="V83" s="102">
        <f t="shared" si="0"/>
        <v>0</v>
      </c>
      <c r="W83" s="158"/>
      <c r="X83" s="157"/>
      <c r="Y83" s="159"/>
      <c r="Z83" s="160"/>
      <c r="AA83" s="160"/>
      <c r="AB83" s="103"/>
    </row>
    <row r="84" spans="1:28" s="12" customFormat="1" ht="24.95" customHeight="1" x14ac:dyDescent="0.2">
      <c r="A84" s="111"/>
      <c r="B84" s="58"/>
      <c r="C84" s="45"/>
      <c r="D84" s="45"/>
      <c r="E84" s="44"/>
      <c r="F84" s="44"/>
      <c r="G84" s="44"/>
      <c r="H84" s="44"/>
      <c r="I84" s="46"/>
      <c r="J84" s="99"/>
      <c r="K84" s="101"/>
      <c r="L84" s="55"/>
      <c r="M84" s="55"/>
      <c r="N84" s="55"/>
      <c r="O84" s="55"/>
      <c r="P84" s="55"/>
      <c r="Q84" s="44"/>
      <c r="R84" s="44"/>
      <c r="S84" s="47"/>
      <c r="T84" s="47"/>
      <c r="U84" s="47"/>
      <c r="V84" s="102">
        <f t="shared" si="0"/>
        <v>0</v>
      </c>
      <c r="W84" s="158"/>
      <c r="X84" s="157"/>
      <c r="Y84" s="159"/>
      <c r="Z84" s="160"/>
      <c r="AA84" s="160"/>
      <c r="AB84" s="103"/>
    </row>
    <row r="85" spans="1:28" s="12" customFormat="1" ht="24.95" customHeight="1" x14ac:dyDescent="0.2">
      <c r="A85" s="111"/>
      <c r="B85" s="58"/>
      <c r="C85" s="45"/>
      <c r="D85" s="45"/>
      <c r="E85" s="44"/>
      <c r="F85" s="44"/>
      <c r="G85" s="44"/>
      <c r="H85" s="44"/>
      <c r="I85" s="46"/>
      <c r="J85" s="99"/>
      <c r="K85" s="101"/>
      <c r="L85" s="55"/>
      <c r="M85" s="55"/>
      <c r="N85" s="55"/>
      <c r="O85" s="55"/>
      <c r="P85" s="55"/>
      <c r="Q85" s="44"/>
      <c r="R85" s="44"/>
      <c r="S85" s="47"/>
      <c r="T85" s="47"/>
      <c r="U85" s="47"/>
      <c r="V85" s="102">
        <f t="shared" si="0"/>
        <v>0</v>
      </c>
      <c r="W85" s="158"/>
      <c r="X85" s="157"/>
      <c r="Y85" s="159"/>
      <c r="Z85" s="160"/>
      <c r="AA85" s="160"/>
      <c r="AB85" s="103"/>
    </row>
    <row r="86" spans="1:28" s="12" customFormat="1" ht="24.95" customHeight="1" x14ac:dyDescent="0.2">
      <c r="A86" s="111"/>
      <c r="B86" s="58"/>
      <c r="C86" s="45"/>
      <c r="D86" s="45"/>
      <c r="E86" s="44"/>
      <c r="F86" s="44"/>
      <c r="G86" s="44"/>
      <c r="H86" s="44"/>
      <c r="I86" s="46"/>
      <c r="J86" s="99"/>
      <c r="K86" s="101"/>
      <c r="L86" s="55"/>
      <c r="M86" s="55"/>
      <c r="N86" s="55"/>
      <c r="O86" s="55"/>
      <c r="P86" s="55"/>
      <c r="Q86" s="44"/>
      <c r="R86" s="44"/>
      <c r="S86" s="47"/>
      <c r="T86" s="47"/>
      <c r="U86" s="47"/>
      <c r="V86" s="102">
        <f t="shared" si="0"/>
        <v>0</v>
      </c>
      <c r="W86" s="158"/>
      <c r="X86" s="157"/>
      <c r="Y86" s="159"/>
      <c r="Z86" s="160"/>
      <c r="AA86" s="160"/>
      <c r="AB86" s="103"/>
    </row>
    <row r="87" spans="1:28" s="12" customFormat="1" ht="24.95" customHeight="1" x14ac:dyDescent="0.2">
      <c r="A87" s="111"/>
      <c r="B87" s="58"/>
      <c r="C87" s="45"/>
      <c r="D87" s="45"/>
      <c r="E87" s="44"/>
      <c r="F87" s="44"/>
      <c r="G87" s="44"/>
      <c r="H87" s="44"/>
      <c r="I87" s="46"/>
      <c r="J87" s="99"/>
      <c r="K87" s="101"/>
      <c r="L87" s="55"/>
      <c r="M87" s="55"/>
      <c r="N87" s="55"/>
      <c r="O87" s="55"/>
      <c r="P87" s="55"/>
      <c r="Q87" s="44"/>
      <c r="R87" s="44"/>
      <c r="S87" s="47"/>
      <c r="T87" s="47"/>
      <c r="U87" s="47"/>
      <c r="V87" s="102">
        <f t="shared" si="0"/>
        <v>0</v>
      </c>
      <c r="W87" s="158"/>
      <c r="X87" s="157"/>
      <c r="Y87" s="159"/>
      <c r="Z87" s="160"/>
      <c r="AA87" s="160"/>
      <c r="AB87" s="103"/>
    </row>
    <row r="88" spans="1:28" s="12" customFormat="1" ht="24.95" customHeight="1" x14ac:dyDescent="0.2">
      <c r="A88" s="111"/>
      <c r="B88" s="58"/>
      <c r="C88" s="45"/>
      <c r="D88" s="45"/>
      <c r="E88" s="44"/>
      <c r="F88" s="44"/>
      <c r="G88" s="44"/>
      <c r="H88" s="44"/>
      <c r="I88" s="46"/>
      <c r="J88" s="99"/>
      <c r="K88" s="101"/>
      <c r="L88" s="55"/>
      <c r="M88" s="55"/>
      <c r="N88" s="55"/>
      <c r="O88" s="55"/>
      <c r="P88" s="55"/>
      <c r="Q88" s="44"/>
      <c r="R88" s="44"/>
      <c r="S88" s="47"/>
      <c r="T88" s="47"/>
      <c r="U88" s="47"/>
      <c r="V88" s="102">
        <f t="shared" si="0"/>
        <v>0</v>
      </c>
      <c r="W88" s="158"/>
      <c r="X88" s="157"/>
      <c r="Y88" s="159"/>
      <c r="Z88" s="160"/>
      <c r="AA88" s="160"/>
      <c r="AB88" s="103"/>
    </row>
    <row r="89" spans="1:28" s="12" customFormat="1" ht="24.95" customHeight="1" x14ac:dyDescent="0.2">
      <c r="A89" s="111"/>
      <c r="B89" s="58"/>
      <c r="C89" s="45"/>
      <c r="D89" s="45"/>
      <c r="E89" s="44"/>
      <c r="F89" s="44"/>
      <c r="G89" s="44"/>
      <c r="H89" s="44"/>
      <c r="I89" s="46"/>
      <c r="J89" s="99"/>
      <c r="K89" s="101"/>
      <c r="L89" s="55"/>
      <c r="M89" s="55"/>
      <c r="N89" s="55"/>
      <c r="O89" s="55"/>
      <c r="P89" s="55"/>
      <c r="Q89" s="44"/>
      <c r="R89" s="44"/>
      <c r="S89" s="47"/>
      <c r="T89" s="47"/>
      <c r="U89" s="47"/>
      <c r="V89" s="102">
        <f t="shared" si="0"/>
        <v>0</v>
      </c>
      <c r="W89" s="158"/>
      <c r="X89" s="157"/>
      <c r="Y89" s="159"/>
      <c r="Z89" s="160"/>
      <c r="AA89" s="160"/>
      <c r="AB89" s="103"/>
    </row>
    <row r="90" spans="1:28" s="12" customFormat="1" ht="24.95" customHeight="1" x14ac:dyDescent="0.2">
      <c r="A90" s="111"/>
      <c r="B90" s="58"/>
      <c r="C90" s="45"/>
      <c r="D90" s="45"/>
      <c r="E90" s="44"/>
      <c r="F90" s="44"/>
      <c r="G90" s="44"/>
      <c r="H90" s="44"/>
      <c r="I90" s="46"/>
      <c r="J90" s="99"/>
      <c r="K90" s="101"/>
      <c r="L90" s="55"/>
      <c r="M90" s="55"/>
      <c r="N90" s="55"/>
      <c r="O90" s="55"/>
      <c r="P90" s="55"/>
      <c r="Q90" s="44"/>
      <c r="R90" s="44"/>
      <c r="S90" s="47"/>
      <c r="T90" s="47"/>
      <c r="U90" s="47"/>
      <c r="V90" s="102">
        <f t="shared" si="0"/>
        <v>0</v>
      </c>
      <c r="W90" s="158"/>
      <c r="X90" s="157"/>
      <c r="Y90" s="159"/>
      <c r="Z90" s="160"/>
      <c r="AA90" s="160"/>
      <c r="AB90" s="103"/>
    </row>
    <row r="91" spans="1:28" s="12" customFormat="1" ht="24.95" customHeight="1" x14ac:dyDescent="0.2">
      <c r="A91" s="111"/>
      <c r="B91" s="58"/>
      <c r="C91" s="45"/>
      <c r="D91" s="45"/>
      <c r="E91" s="44"/>
      <c r="F91" s="44"/>
      <c r="G91" s="44"/>
      <c r="H91" s="44"/>
      <c r="I91" s="46"/>
      <c r="J91" s="99"/>
      <c r="K91" s="101"/>
      <c r="L91" s="55"/>
      <c r="M91" s="55"/>
      <c r="N91" s="55"/>
      <c r="O91" s="55"/>
      <c r="P91" s="55"/>
      <c r="Q91" s="44"/>
      <c r="R91" s="44"/>
      <c r="S91" s="47"/>
      <c r="T91" s="47"/>
      <c r="U91" s="47"/>
      <c r="V91" s="102">
        <f t="shared" si="0"/>
        <v>0</v>
      </c>
      <c r="W91" s="158"/>
      <c r="X91" s="157"/>
      <c r="Y91" s="159"/>
      <c r="Z91" s="160"/>
      <c r="AA91" s="160"/>
      <c r="AB91" s="103"/>
    </row>
    <row r="92" spans="1:28" s="12" customFormat="1" ht="24.95" customHeight="1" x14ac:dyDescent="0.2">
      <c r="A92" s="111"/>
      <c r="B92" s="58"/>
      <c r="C92" s="45"/>
      <c r="D92" s="45"/>
      <c r="E92" s="44"/>
      <c r="F92" s="44"/>
      <c r="G92" s="44"/>
      <c r="H92" s="44"/>
      <c r="I92" s="46"/>
      <c r="J92" s="99"/>
      <c r="K92" s="101"/>
      <c r="L92" s="55"/>
      <c r="M92" s="55"/>
      <c r="N92" s="55"/>
      <c r="O92" s="55"/>
      <c r="P92" s="55"/>
      <c r="Q92" s="44"/>
      <c r="R92" s="44"/>
      <c r="S92" s="47"/>
      <c r="T92" s="47"/>
      <c r="U92" s="47"/>
      <c r="V92" s="102">
        <f t="shared" si="0"/>
        <v>0</v>
      </c>
      <c r="W92" s="158"/>
      <c r="X92" s="157"/>
      <c r="Y92" s="159"/>
      <c r="Z92" s="160"/>
      <c r="AA92" s="160"/>
      <c r="AB92" s="103"/>
    </row>
    <row r="93" spans="1:28" s="12" customFormat="1" ht="24.95" customHeight="1" x14ac:dyDescent="0.2">
      <c r="A93" s="111"/>
      <c r="B93" s="58"/>
      <c r="C93" s="45"/>
      <c r="D93" s="45"/>
      <c r="E93" s="44"/>
      <c r="F93" s="44"/>
      <c r="G93" s="44"/>
      <c r="H93" s="44"/>
      <c r="I93" s="46"/>
      <c r="J93" s="99"/>
      <c r="K93" s="101"/>
      <c r="L93" s="55"/>
      <c r="M93" s="55"/>
      <c r="N93" s="55"/>
      <c r="O93" s="55"/>
      <c r="P93" s="55"/>
      <c r="Q93" s="44"/>
      <c r="R93" s="44"/>
      <c r="S93" s="47"/>
      <c r="T93" s="47"/>
      <c r="U93" s="47"/>
      <c r="V93" s="102">
        <f t="shared" si="0"/>
        <v>0</v>
      </c>
      <c r="W93" s="158"/>
      <c r="X93" s="157"/>
      <c r="Y93" s="159"/>
      <c r="Z93" s="160"/>
      <c r="AA93" s="160"/>
      <c r="AB93" s="103"/>
    </row>
    <row r="94" spans="1:28" s="12" customFormat="1" ht="24.95" customHeight="1" x14ac:dyDescent="0.2">
      <c r="A94" s="111"/>
      <c r="B94" s="58"/>
      <c r="C94" s="45"/>
      <c r="D94" s="45"/>
      <c r="E94" s="44"/>
      <c r="F94" s="44"/>
      <c r="G94" s="44"/>
      <c r="H94" s="44"/>
      <c r="I94" s="46"/>
      <c r="J94" s="99"/>
      <c r="K94" s="101"/>
      <c r="L94" s="55"/>
      <c r="M94" s="55"/>
      <c r="N94" s="55"/>
      <c r="O94" s="55"/>
      <c r="P94" s="55"/>
      <c r="Q94" s="44"/>
      <c r="R94" s="44"/>
      <c r="S94" s="47"/>
      <c r="T94" s="47"/>
      <c r="U94" s="47"/>
      <c r="V94" s="102">
        <f t="shared" si="0"/>
        <v>0</v>
      </c>
      <c r="W94" s="158"/>
      <c r="X94" s="157"/>
      <c r="Y94" s="159"/>
      <c r="Z94" s="160"/>
      <c r="AA94" s="160"/>
      <c r="AB94" s="103"/>
    </row>
    <row r="95" spans="1:28" s="12" customFormat="1" ht="24.95" customHeight="1" x14ac:dyDescent="0.2">
      <c r="A95" s="111"/>
      <c r="B95" s="58"/>
      <c r="C95" s="45"/>
      <c r="D95" s="45"/>
      <c r="E95" s="44"/>
      <c r="F95" s="44"/>
      <c r="G95" s="44"/>
      <c r="H95" s="44"/>
      <c r="I95" s="46"/>
      <c r="J95" s="99"/>
      <c r="K95" s="101"/>
      <c r="L95" s="55"/>
      <c r="M95" s="55"/>
      <c r="N95" s="55"/>
      <c r="O95" s="55"/>
      <c r="P95" s="55"/>
      <c r="Q95" s="44"/>
      <c r="R95" s="44"/>
      <c r="S95" s="47"/>
      <c r="T95" s="47"/>
      <c r="U95" s="47"/>
      <c r="V95" s="102">
        <f t="shared" si="0"/>
        <v>0</v>
      </c>
      <c r="W95" s="158"/>
      <c r="X95" s="157"/>
      <c r="Y95" s="159"/>
      <c r="Z95" s="160"/>
      <c r="AA95" s="160"/>
      <c r="AB95" s="103"/>
    </row>
    <row r="96" spans="1:28" s="12" customFormat="1" ht="24.95" customHeight="1" x14ac:dyDescent="0.2">
      <c r="A96" s="111"/>
      <c r="B96" s="58"/>
      <c r="C96" s="45"/>
      <c r="D96" s="45"/>
      <c r="E96" s="44"/>
      <c r="F96" s="44"/>
      <c r="G96" s="44"/>
      <c r="H96" s="44"/>
      <c r="I96" s="46"/>
      <c r="J96" s="99"/>
      <c r="K96" s="101"/>
      <c r="L96" s="55"/>
      <c r="M96" s="55"/>
      <c r="N96" s="55"/>
      <c r="O96" s="55"/>
      <c r="P96" s="55"/>
      <c r="Q96" s="44"/>
      <c r="R96" s="44"/>
      <c r="S96" s="47"/>
      <c r="T96" s="47"/>
      <c r="U96" s="47"/>
      <c r="V96" s="102">
        <f t="shared" si="0"/>
        <v>0</v>
      </c>
      <c r="W96" s="158"/>
      <c r="X96" s="157"/>
      <c r="Y96" s="159"/>
      <c r="Z96" s="160"/>
      <c r="AA96" s="160"/>
      <c r="AB96" s="103"/>
    </row>
    <row r="97" spans="1:28" s="12" customFormat="1" ht="24.95" customHeight="1" x14ac:dyDescent="0.2">
      <c r="A97" s="111"/>
      <c r="B97" s="58"/>
      <c r="C97" s="45"/>
      <c r="D97" s="45"/>
      <c r="E97" s="44"/>
      <c r="F97" s="44"/>
      <c r="G97" s="44"/>
      <c r="H97" s="44"/>
      <c r="I97" s="46"/>
      <c r="J97" s="99"/>
      <c r="K97" s="101"/>
      <c r="L97" s="55"/>
      <c r="M97" s="55"/>
      <c r="N97" s="55"/>
      <c r="O97" s="55"/>
      <c r="P97" s="55"/>
      <c r="Q97" s="44"/>
      <c r="R97" s="44"/>
      <c r="S97" s="47"/>
      <c r="T97" s="47"/>
      <c r="U97" s="47"/>
      <c r="V97" s="102">
        <f t="shared" si="0"/>
        <v>0</v>
      </c>
      <c r="W97" s="158"/>
      <c r="X97" s="157"/>
      <c r="Y97" s="159"/>
      <c r="Z97" s="160"/>
      <c r="AA97" s="160"/>
      <c r="AB97" s="103"/>
    </row>
    <row r="98" spans="1:28" s="12" customFormat="1" ht="24.95" customHeight="1" x14ac:dyDescent="0.2">
      <c r="A98" s="111"/>
      <c r="B98" s="58"/>
      <c r="C98" s="45"/>
      <c r="D98" s="45"/>
      <c r="E98" s="44"/>
      <c r="F98" s="44"/>
      <c r="G98" s="44"/>
      <c r="H98" s="44"/>
      <c r="I98" s="46"/>
      <c r="J98" s="99"/>
      <c r="K98" s="101"/>
      <c r="L98" s="55"/>
      <c r="M98" s="55"/>
      <c r="N98" s="55"/>
      <c r="O98" s="55"/>
      <c r="P98" s="55"/>
      <c r="Q98" s="44"/>
      <c r="R98" s="44"/>
      <c r="S98" s="47"/>
      <c r="T98" s="47"/>
      <c r="U98" s="47"/>
      <c r="V98" s="102">
        <f t="shared" si="0"/>
        <v>0</v>
      </c>
      <c r="W98" s="158"/>
      <c r="X98" s="157"/>
      <c r="Y98" s="159"/>
      <c r="Z98" s="160"/>
      <c r="AA98" s="160"/>
      <c r="AB98" s="103"/>
    </row>
    <row r="99" spans="1:28" s="12" customFormat="1" ht="24.95" customHeight="1" x14ac:dyDescent="0.2">
      <c r="A99" s="111"/>
      <c r="B99" s="58"/>
      <c r="C99" s="45"/>
      <c r="D99" s="45"/>
      <c r="E99" s="44"/>
      <c r="F99" s="44"/>
      <c r="G99" s="44"/>
      <c r="H99" s="44"/>
      <c r="I99" s="46"/>
      <c r="J99" s="99"/>
      <c r="K99" s="101"/>
      <c r="L99" s="55"/>
      <c r="M99" s="55"/>
      <c r="N99" s="55"/>
      <c r="O99" s="55"/>
      <c r="P99" s="55"/>
      <c r="Q99" s="44"/>
      <c r="R99" s="44"/>
      <c r="S99" s="47"/>
      <c r="T99" s="47"/>
      <c r="U99" s="47"/>
      <c r="V99" s="102">
        <f t="shared" si="0"/>
        <v>0</v>
      </c>
      <c r="W99" s="158"/>
      <c r="X99" s="157"/>
      <c r="Y99" s="159"/>
      <c r="Z99" s="160"/>
      <c r="AA99" s="160"/>
      <c r="AB99" s="103"/>
    </row>
    <row r="100" spans="1:28" s="12" customFormat="1" ht="24.95" customHeight="1" x14ac:dyDescent="0.2">
      <c r="A100" s="111"/>
      <c r="B100" s="58"/>
      <c r="C100" s="45"/>
      <c r="D100" s="45"/>
      <c r="E100" s="44"/>
      <c r="F100" s="44"/>
      <c r="G100" s="44"/>
      <c r="H100" s="44"/>
      <c r="I100" s="46"/>
      <c r="J100" s="99"/>
      <c r="K100" s="101"/>
      <c r="L100" s="55"/>
      <c r="M100" s="55"/>
      <c r="N100" s="55"/>
      <c r="O100" s="55"/>
      <c r="P100" s="55"/>
      <c r="Q100" s="44"/>
      <c r="R100" s="44"/>
      <c r="S100" s="47"/>
      <c r="T100" s="47"/>
      <c r="U100" s="47"/>
      <c r="V100" s="102">
        <f t="shared" si="0"/>
        <v>0</v>
      </c>
      <c r="W100" s="158"/>
      <c r="X100" s="157"/>
      <c r="Y100" s="159"/>
      <c r="Z100" s="160"/>
      <c r="AA100" s="160"/>
      <c r="AB100" s="103"/>
    </row>
    <row r="101" spans="1:28" s="12" customFormat="1" ht="24.95" customHeight="1" x14ac:dyDescent="0.2">
      <c r="A101" s="111"/>
      <c r="B101" s="58"/>
      <c r="C101" s="45"/>
      <c r="D101" s="45"/>
      <c r="E101" s="44"/>
      <c r="F101" s="44"/>
      <c r="G101" s="44"/>
      <c r="H101" s="44"/>
      <c r="I101" s="46"/>
      <c r="J101" s="99"/>
      <c r="K101" s="101"/>
      <c r="L101" s="55"/>
      <c r="M101" s="55"/>
      <c r="N101" s="55"/>
      <c r="O101" s="55"/>
      <c r="P101" s="55"/>
      <c r="Q101" s="44"/>
      <c r="R101" s="44"/>
      <c r="S101" s="47"/>
      <c r="T101" s="47"/>
      <c r="U101" s="47"/>
      <c r="V101" s="102">
        <f t="shared" si="0"/>
        <v>0</v>
      </c>
      <c r="W101" s="158"/>
      <c r="X101" s="157"/>
      <c r="Y101" s="159"/>
      <c r="Z101" s="160"/>
      <c r="AA101" s="160"/>
      <c r="AB101" s="103"/>
    </row>
    <row r="102" spans="1:28" s="12" customFormat="1" ht="24.95" customHeight="1" x14ac:dyDescent="0.2">
      <c r="A102" s="111"/>
      <c r="B102" s="58"/>
      <c r="C102" s="45"/>
      <c r="D102" s="45"/>
      <c r="E102" s="44"/>
      <c r="F102" s="44"/>
      <c r="G102" s="44"/>
      <c r="H102" s="44"/>
      <c r="I102" s="46"/>
      <c r="J102" s="99"/>
      <c r="K102" s="101"/>
      <c r="L102" s="55"/>
      <c r="M102" s="55"/>
      <c r="N102" s="55"/>
      <c r="O102" s="55"/>
      <c r="P102" s="55"/>
      <c r="Q102" s="44"/>
      <c r="R102" s="44"/>
      <c r="S102" s="47"/>
      <c r="T102" s="47"/>
      <c r="U102" s="47"/>
      <c r="V102" s="102">
        <f t="shared" si="0"/>
        <v>0</v>
      </c>
      <c r="W102" s="158"/>
      <c r="X102" s="157"/>
      <c r="Y102" s="159"/>
      <c r="Z102" s="160"/>
      <c r="AA102" s="160"/>
      <c r="AB102" s="103"/>
    </row>
    <row r="103" spans="1:28" s="12" customFormat="1" ht="24.95" customHeight="1" x14ac:dyDescent="0.2">
      <c r="A103" s="111"/>
      <c r="B103" s="58"/>
      <c r="C103" s="45"/>
      <c r="D103" s="45"/>
      <c r="E103" s="44"/>
      <c r="F103" s="44"/>
      <c r="G103" s="44"/>
      <c r="H103" s="44"/>
      <c r="I103" s="46"/>
      <c r="J103" s="99"/>
      <c r="K103" s="101"/>
      <c r="L103" s="55"/>
      <c r="M103" s="55"/>
      <c r="N103" s="55"/>
      <c r="O103" s="55"/>
      <c r="P103" s="55"/>
      <c r="Q103" s="44"/>
      <c r="R103" s="44"/>
      <c r="S103" s="47"/>
      <c r="T103" s="47"/>
      <c r="U103" s="47"/>
      <c r="V103" s="102">
        <f t="shared" si="0"/>
        <v>0</v>
      </c>
      <c r="W103" s="158"/>
      <c r="X103" s="157"/>
      <c r="Y103" s="159"/>
      <c r="Z103" s="160"/>
      <c r="AA103" s="160"/>
      <c r="AB103" s="103"/>
    </row>
    <row r="104" spans="1:28" s="12" customFormat="1" ht="24.95" customHeight="1" x14ac:dyDescent="0.2">
      <c r="A104" s="111"/>
      <c r="B104" s="58"/>
      <c r="C104" s="45"/>
      <c r="D104" s="45"/>
      <c r="E104" s="44"/>
      <c r="F104" s="44"/>
      <c r="G104" s="44"/>
      <c r="H104" s="44"/>
      <c r="I104" s="46"/>
      <c r="J104" s="99"/>
      <c r="K104" s="101"/>
      <c r="L104" s="55"/>
      <c r="M104" s="55"/>
      <c r="N104" s="55"/>
      <c r="O104" s="55"/>
      <c r="P104" s="55"/>
      <c r="Q104" s="44"/>
      <c r="R104" s="44"/>
      <c r="S104" s="47"/>
      <c r="T104" s="47"/>
      <c r="U104" s="47"/>
      <c r="V104" s="102">
        <f t="shared" si="0"/>
        <v>0</v>
      </c>
      <c r="W104" s="158"/>
      <c r="X104" s="157"/>
      <c r="Y104" s="159"/>
      <c r="Z104" s="160"/>
      <c r="AA104" s="160"/>
      <c r="AB104" s="103"/>
    </row>
    <row r="105" spans="1:28" s="12" customFormat="1" ht="24.95" customHeight="1" x14ac:dyDescent="0.2">
      <c r="A105" s="111"/>
      <c r="B105" s="58"/>
      <c r="C105" s="45"/>
      <c r="D105" s="45"/>
      <c r="E105" s="44"/>
      <c r="F105" s="44"/>
      <c r="G105" s="44"/>
      <c r="H105" s="44"/>
      <c r="I105" s="46"/>
      <c r="J105" s="99"/>
      <c r="K105" s="101"/>
      <c r="L105" s="55"/>
      <c r="M105" s="55"/>
      <c r="N105" s="55"/>
      <c r="O105" s="55"/>
      <c r="P105" s="55"/>
      <c r="Q105" s="44"/>
      <c r="R105" s="44"/>
      <c r="S105" s="47"/>
      <c r="T105" s="47"/>
      <c r="U105" s="47"/>
      <c r="V105" s="102">
        <f t="shared" si="0"/>
        <v>0</v>
      </c>
      <c r="W105" s="158"/>
      <c r="X105" s="157"/>
      <c r="Y105" s="159"/>
      <c r="Z105" s="160"/>
      <c r="AA105" s="160"/>
      <c r="AB105" s="103"/>
    </row>
    <row r="106" spans="1:28" s="12" customFormat="1" ht="24.95" customHeight="1" x14ac:dyDescent="0.2">
      <c r="A106" s="111"/>
      <c r="B106" s="58"/>
      <c r="C106" s="45"/>
      <c r="D106" s="45"/>
      <c r="E106" s="44"/>
      <c r="F106" s="44"/>
      <c r="G106" s="44"/>
      <c r="H106" s="44"/>
      <c r="I106" s="46"/>
      <c r="J106" s="99"/>
      <c r="K106" s="101"/>
      <c r="L106" s="55"/>
      <c r="M106" s="55"/>
      <c r="N106" s="55"/>
      <c r="O106" s="55"/>
      <c r="P106" s="55"/>
      <c r="Q106" s="44"/>
      <c r="R106" s="44"/>
      <c r="S106" s="47"/>
      <c r="T106" s="47"/>
      <c r="U106" s="47"/>
      <c r="V106" s="102">
        <f t="shared" si="0"/>
        <v>0</v>
      </c>
      <c r="W106" s="158"/>
      <c r="X106" s="157"/>
      <c r="Y106" s="159"/>
      <c r="Z106" s="160"/>
      <c r="AA106" s="160"/>
      <c r="AB106" s="103"/>
    </row>
    <row r="107" spans="1:28" s="12" customFormat="1" ht="24.95" customHeight="1" x14ac:dyDescent="0.2">
      <c r="A107" s="111"/>
      <c r="B107" s="58"/>
      <c r="C107" s="45"/>
      <c r="D107" s="45"/>
      <c r="E107" s="44"/>
      <c r="F107" s="44"/>
      <c r="G107" s="44"/>
      <c r="H107" s="44"/>
      <c r="I107" s="46"/>
      <c r="J107" s="99"/>
      <c r="K107" s="101"/>
      <c r="L107" s="55"/>
      <c r="M107" s="55"/>
      <c r="N107" s="55"/>
      <c r="O107" s="55"/>
      <c r="P107" s="55"/>
      <c r="Q107" s="44"/>
      <c r="R107" s="44"/>
      <c r="S107" s="47"/>
      <c r="T107" s="47"/>
      <c r="U107" s="47"/>
      <c r="V107" s="102">
        <f t="shared" si="0"/>
        <v>0</v>
      </c>
      <c r="W107" s="158"/>
      <c r="X107" s="157"/>
      <c r="Y107" s="159"/>
      <c r="Z107" s="160"/>
      <c r="AA107" s="160"/>
      <c r="AB107" s="103"/>
    </row>
    <row r="108" spans="1:28" s="12" customFormat="1" ht="24.95" customHeight="1" x14ac:dyDescent="0.2">
      <c r="A108" s="111"/>
      <c r="B108" s="58"/>
      <c r="C108" s="45"/>
      <c r="D108" s="45"/>
      <c r="E108" s="44"/>
      <c r="F108" s="44"/>
      <c r="G108" s="44"/>
      <c r="H108" s="44"/>
      <c r="I108" s="46"/>
      <c r="J108" s="99"/>
      <c r="K108" s="101"/>
      <c r="L108" s="55"/>
      <c r="M108" s="55"/>
      <c r="N108" s="55"/>
      <c r="O108" s="55"/>
      <c r="P108" s="55"/>
      <c r="Q108" s="44"/>
      <c r="R108" s="44"/>
      <c r="S108" s="47"/>
      <c r="T108" s="47"/>
      <c r="U108" s="47"/>
      <c r="V108" s="102">
        <f t="shared" si="0"/>
        <v>0</v>
      </c>
      <c r="W108" s="158"/>
      <c r="X108" s="157"/>
      <c r="Y108" s="159"/>
      <c r="Z108" s="160"/>
      <c r="AA108" s="160"/>
      <c r="AB108" s="103"/>
    </row>
    <row r="109" spans="1:28" s="12" customFormat="1" ht="24.95" customHeight="1" x14ac:dyDescent="0.2">
      <c r="A109" s="111"/>
      <c r="B109" s="58"/>
      <c r="C109" s="45"/>
      <c r="D109" s="45"/>
      <c r="E109" s="44"/>
      <c r="F109" s="44"/>
      <c r="G109" s="44"/>
      <c r="H109" s="44"/>
      <c r="I109" s="46"/>
      <c r="J109" s="99"/>
      <c r="K109" s="101"/>
      <c r="L109" s="55"/>
      <c r="M109" s="55"/>
      <c r="N109" s="55"/>
      <c r="O109" s="55"/>
      <c r="P109" s="55"/>
      <c r="Q109" s="44"/>
      <c r="R109" s="44"/>
      <c r="S109" s="47"/>
      <c r="T109" s="47"/>
      <c r="U109" s="47"/>
      <c r="V109" s="102">
        <f t="shared" si="0"/>
        <v>0</v>
      </c>
      <c r="W109" s="158"/>
      <c r="X109" s="157"/>
      <c r="Y109" s="159"/>
      <c r="Z109" s="160"/>
      <c r="AA109" s="160"/>
      <c r="AB109" s="103"/>
    </row>
    <row r="110" spans="1:28" s="12" customFormat="1" ht="24.95" customHeight="1" x14ac:dyDescent="0.2">
      <c r="A110" s="111"/>
      <c r="B110" s="58"/>
      <c r="C110" s="45"/>
      <c r="D110" s="45"/>
      <c r="E110" s="44"/>
      <c r="F110" s="44"/>
      <c r="G110" s="44"/>
      <c r="H110" s="44"/>
      <c r="I110" s="46"/>
      <c r="J110" s="99"/>
      <c r="K110" s="101"/>
      <c r="L110" s="55"/>
      <c r="M110" s="55"/>
      <c r="N110" s="55"/>
      <c r="O110" s="55"/>
      <c r="P110" s="55"/>
      <c r="Q110" s="44"/>
      <c r="R110" s="44"/>
      <c r="S110" s="47"/>
      <c r="T110" s="47"/>
      <c r="U110" s="47"/>
      <c r="V110" s="102">
        <f t="shared" si="0"/>
        <v>0</v>
      </c>
      <c r="W110" s="158"/>
      <c r="X110" s="157"/>
      <c r="Y110" s="159"/>
      <c r="Z110" s="160"/>
      <c r="AA110" s="160"/>
      <c r="AB110" s="103"/>
    </row>
    <row r="111" spans="1:28" s="12" customFormat="1" ht="24.95" customHeight="1" x14ac:dyDescent="0.2">
      <c r="A111" s="111"/>
      <c r="B111" s="58"/>
      <c r="C111" s="45"/>
      <c r="D111" s="45"/>
      <c r="E111" s="44"/>
      <c r="F111" s="44"/>
      <c r="G111" s="44"/>
      <c r="H111" s="44"/>
      <c r="I111" s="46"/>
      <c r="J111" s="99"/>
      <c r="K111" s="101"/>
      <c r="L111" s="55"/>
      <c r="M111" s="55"/>
      <c r="N111" s="55"/>
      <c r="O111" s="55"/>
      <c r="P111" s="55"/>
      <c r="Q111" s="44"/>
      <c r="R111" s="44"/>
      <c r="S111" s="47"/>
      <c r="T111" s="47"/>
      <c r="U111" s="47"/>
      <c r="V111" s="102">
        <f t="shared" si="0"/>
        <v>0</v>
      </c>
      <c r="W111" s="158"/>
      <c r="X111" s="157"/>
      <c r="Y111" s="159"/>
      <c r="Z111" s="160"/>
      <c r="AA111" s="160"/>
      <c r="AB111" s="103"/>
    </row>
    <row r="112" spans="1:28" s="12" customFormat="1" ht="24.95" customHeight="1" x14ac:dyDescent="0.2">
      <c r="A112" s="111"/>
      <c r="B112" s="58"/>
      <c r="C112" s="45"/>
      <c r="D112" s="45"/>
      <c r="E112" s="44"/>
      <c r="F112" s="44"/>
      <c r="G112" s="44"/>
      <c r="H112" s="44"/>
      <c r="I112" s="46"/>
      <c r="J112" s="99"/>
      <c r="K112" s="101"/>
      <c r="L112" s="55"/>
      <c r="M112" s="55"/>
      <c r="N112" s="55"/>
      <c r="O112" s="55"/>
      <c r="P112" s="55"/>
      <c r="Q112" s="44"/>
      <c r="R112" s="44"/>
      <c r="S112" s="47"/>
      <c r="T112" s="47"/>
      <c r="U112" s="47"/>
      <c r="V112" s="102">
        <f t="shared" si="0"/>
        <v>0</v>
      </c>
      <c r="W112" s="158"/>
      <c r="X112" s="157"/>
      <c r="Y112" s="159"/>
      <c r="Z112" s="160"/>
      <c r="AA112" s="160"/>
      <c r="AB112" s="103"/>
    </row>
    <row r="113" spans="1:29" s="12" customFormat="1" ht="24.95" customHeight="1" x14ac:dyDescent="0.2">
      <c r="A113" s="111"/>
      <c r="B113" s="58"/>
      <c r="C113" s="45"/>
      <c r="D113" s="45"/>
      <c r="E113" s="44"/>
      <c r="F113" s="44"/>
      <c r="G113" s="44"/>
      <c r="H113" s="44"/>
      <c r="I113" s="46"/>
      <c r="J113" s="99"/>
      <c r="K113" s="101"/>
      <c r="L113" s="55"/>
      <c r="M113" s="55"/>
      <c r="N113" s="55"/>
      <c r="O113" s="55"/>
      <c r="P113" s="55"/>
      <c r="Q113" s="44"/>
      <c r="R113" s="44"/>
      <c r="S113" s="47"/>
      <c r="T113" s="47"/>
      <c r="U113" s="47"/>
      <c r="V113" s="102">
        <f t="shared" si="0"/>
        <v>0</v>
      </c>
      <c r="W113" s="158"/>
      <c r="X113" s="157"/>
      <c r="Y113" s="159"/>
      <c r="Z113" s="160"/>
      <c r="AA113" s="160"/>
      <c r="AB113" s="103"/>
    </row>
    <row r="114" spans="1:29" s="12" customFormat="1" ht="24.95" customHeight="1" x14ac:dyDescent="0.2">
      <c r="A114" s="111"/>
      <c r="B114" s="58"/>
      <c r="C114" s="45"/>
      <c r="D114" s="45"/>
      <c r="E114" s="44"/>
      <c r="F114" s="44"/>
      <c r="G114" s="44"/>
      <c r="H114" s="44"/>
      <c r="I114" s="46"/>
      <c r="J114" s="99"/>
      <c r="K114" s="101"/>
      <c r="L114" s="55"/>
      <c r="M114" s="55"/>
      <c r="N114" s="55"/>
      <c r="O114" s="55"/>
      <c r="P114" s="55"/>
      <c r="Q114" s="44"/>
      <c r="R114" s="44"/>
      <c r="S114" s="47"/>
      <c r="T114" s="47"/>
      <c r="U114" s="47"/>
      <c r="V114" s="102">
        <f t="shared" si="0"/>
        <v>0</v>
      </c>
      <c r="W114" s="158"/>
      <c r="X114" s="157"/>
      <c r="Y114" s="159"/>
      <c r="Z114" s="160"/>
      <c r="AA114" s="160"/>
      <c r="AB114" s="103"/>
    </row>
    <row r="115" spans="1:29" s="12" customFormat="1" ht="24.95" customHeight="1" x14ac:dyDescent="0.2">
      <c r="A115" s="111"/>
      <c r="B115" s="58"/>
      <c r="C115" s="45"/>
      <c r="D115" s="45"/>
      <c r="E115" s="44"/>
      <c r="F115" s="44"/>
      <c r="G115" s="44"/>
      <c r="H115" s="44"/>
      <c r="I115" s="46"/>
      <c r="J115" s="99"/>
      <c r="K115" s="101"/>
      <c r="L115" s="55"/>
      <c r="M115" s="55"/>
      <c r="N115" s="55"/>
      <c r="O115" s="55"/>
      <c r="P115" s="55"/>
      <c r="Q115" s="44"/>
      <c r="R115" s="44"/>
      <c r="S115" s="47"/>
      <c r="T115" s="47"/>
      <c r="U115" s="47"/>
      <c r="V115" s="102">
        <f t="shared" si="0"/>
        <v>0</v>
      </c>
      <c r="W115" s="158"/>
      <c r="X115" s="157"/>
      <c r="Y115" s="159"/>
      <c r="Z115" s="160"/>
      <c r="AA115" s="160"/>
      <c r="AB115" s="103"/>
    </row>
    <row r="116" spans="1:29" s="12" customFormat="1" ht="24.95" customHeight="1" x14ac:dyDescent="0.2">
      <c r="A116" s="111"/>
      <c r="B116" s="58"/>
      <c r="C116" s="45"/>
      <c r="D116" s="45"/>
      <c r="E116" s="44"/>
      <c r="F116" s="44"/>
      <c r="G116" s="44"/>
      <c r="H116" s="44"/>
      <c r="I116" s="46"/>
      <c r="J116" s="99"/>
      <c r="K116" s="101"/>
      <c r="L116" s="55"/>
      <c r="M116" s="55"/>
      <c r="N116" s="55"/>
      <c r="O116" s="55"/>
      <c r="P116" s="55"/>
      <c r="Q116" s="44"/>
      <c r="R116" s="44"/>
      <c r="S116" s="47"/>
      <c r="T116" s="47"/>
      <c r="U116" s="47"/>
      <c r="V116" s="102">
        <f t="shared" si="0"/>
        <v>0</v>
      </c>
      <c r="W116" s="158"/>
      <c r="X116" s="157"/>
      <c r="Y116" s="159"/>
      <c r="Z116" s="160"/>
      <c r="AA116" s="160"/>
      <c r="AB116" s="103"/>
    </row>
    <row r="117" spans="1:29" s="12" customFormat="1" ht="24.95" customHeight="1" x14ac:dyDescent="0.2">
      <c r="A117" s="111"/>
      <c r="B117" s="58"/>
      <c r="C117" s="45"/>
      <c r="D117" s="45"/>
      <c r="E117" s="44"/>
      <c r="F117" s="44"/>
      <c r="G117" s="44"/>
      <c r="H117" s="44"/>
      <c r="I117" s="46"/>
      <c r="J117" s="99"/>
      <c r="K117" s="101"/>
      <c r="L117" s="55"/>
      <c r="M117" s="55"/>
      <c r="N117" s="55"/>
      <c r="O117" s="55"/>
      <c r="P117" s="55"/>
      <c r="Q117" s="44"/>
      <c r="R117" s="44"/>
      <c r="S117" s="47"/>
      <c r="T117" s="47"/>
      <c r="U117" s="47"/>
      <c r="V117" s="102">
        <f t="shared" si="0"/>
        <v>0</v>
      </c>
      <c r="W117" s="158"/>
      <c r="X117" s="157"/>
      <c r="Y117" s="159"/>
      <c r="Z117" s="160"/>
      <c r="AA117" s="160"/>
      <c r="AB117" s="103"/>
    </row>
    <row r="118" spans="1:29" s="12" customFormat="1" ht="24.95" customHeight="1" x14ac:dyDescent="0.2">
      <c r="A118" s="111"/>
      <c r="B118" s="58"/>
      <c r="C118" s="45"/>
      <c r="D118" s="45"/>
      <c r="E118" s="44"/>
      <c r="F118" s="44"/>
      <c r="G118" s="44"/>
      <c r="H118" s="44"/>
      <c r="I118" s="46"/>
      <c r="J118" s="99"/>
      <c r="K118" s="101"/>
      <c r="L118" s="55"/>
      <c r="M118" s="55"/>
      <c r="N118" s="55"/>
      <c r="O118" s="55"/>
      <c r="P118" s="55"/>
      <c r="Q118" s="44"/>
      <c r="R118" s="44"/>
      <c r="S118" s="47"/>
      <c r="T118" s="47"/>
      <c r="U118" s="47"/>
      <c r="V118" s="102">
        <f t="shared" si="0"/>
        <v>0</v>
      </c>
      <c r="W118" s="158"/>
      <c r="X118" s="157"/>
      <c r="Y118" s="159"/>
      <c r="Z118" s="160"/>
      <c r="AA118" s="160"/>
      <c r="AB118" s="103"/>
    </row>
    <row r="119" spans="1:29" s="12" customFormat="1" ht="24.95" customHeight="1" x14ac:dyDescent="0.2">
      <c r="A119" s="111"/>
      <c r="B119" s="58"/>
      <c r="C119" s="45"/>
      <c r="D119" s="45"/>
      <c r="E119" s="44"/>
      <c r="F119" s="44"/>
      <c r="G119" s="44"/>
      <c r="H119" s="44"/>
      <c r="I119" s="46"/>
      <c r="J119" s="99"/>
      <c r="K119" s="101"/>
      <c r="L119" s="55"/>
      <c r="M119" s="55"/>
      <c r="N119" s="55"/>
      <c r="O119" s="55"/>
      <c r="P119" s="55"/>
      <c r="Q119" s="44"/>
      <c r="R119" s="44"/>
      <c r="S119" s="47"/>
      <c r="T119" s="47"/>
      <c r="U119" s="47"/>
      <c r="V119" s="102">
        <f t="shared" si="0"/>
        <v>0</v>
      </c>
      <c r="W119" s="158"/>
      <c r="X119" s="157"/>
      <c r="Y119" s="159"/>
      <c r="Z119" s="160"/>
      <c r="AA119" s="160"/>
      <c r="AB119" s="103"/>
    </row>
    <row r="120" spans="1:29" ht="21.75" customHeight="1" x14ac:dyDescent="0.2">
      <c r="A120" s="111"/>
      <c r="B120" s="58"/>
      <c r="C120" s="45"/>
      <c r="D120" s="45"/>
      <c r="E120" s="44"/>
      <c r="F120" s="44"/>
      <c r="G120" s="44"/>
      <c r="H120" s="44"/>
      <c r="I120" s="46"/>
      <c r="J120" s="99"/>
      <c r="K120" s="101"/>
      <c r="L120" s="55"/>
      <c r="M120" s="55"/>
      <c r="N120" s="55"/>
      <c r="O120" s="55"/>
      <c r="P120" s="55"/>
      <c r="Q120" s="44"/>
      <c r="R120" s="44"/>
      <c r="S120" s="47"/>
      <c r="T120" s="47"/>
      <c r="U120" s="47"/>
      <c r="V120" s="102">
        <f t="shared" si="0"/>
        <v>0</v>
      </c>
      <c r="W120" s="158"/>
      <c r="X120" s="157"/>
      <c r="Y120" s="159"/>
      <c r="Z120" s="160"/>
      <c r="AA120" s="160"/>
      <c r="AB120" s="103"/>
    </row>
    <row r="121" spans="1:29" ht="21" customHeight="1" thickBot="1" x14ac:dyDescent="0.25">
      <c r="A121" s="112"/>
      <c r="B121" s="9"/>
      <c r="C121" s="9"/>
      <c r="D121" s="9"/>
      <c r="E121" s="9"/>
      <c r="F121" s="9"/>
      <c r="G121" s="9"/>
      <c r="H121" s="9"/>
      <c r="I121" s="2"/>
      <c r="J121" s="2"/>
      <c r="K121" s="2"/>
      <c r="L121" s="2"/>
      <c r="M121" s="2"/>
      <c r="N121" s="2"/>
      <c r="O121" s="2"/>
      <c r="P121" s="2"/>
      <c r="Q121" s="17"/>
      <c r="R121" s="17"/>
      <c r="S121" s="23"/>
      <c r="T121" s="23"/>
      <c r="U121" s="98"/>
    </row>
    <row r="122" spans="1:29" s="12" customFormat="1" ht="22.5" customHeight="1" x14ac:dyDescent="0.2">
      <c r="B122" s="305" t="s">
        <v>121</v>
      </c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7"/>
      <c r="U122" s="85"/>
      <c r="V122" s="24"/>
      <c r="W122" s="24"/>
    </row>
    <row r="123" spans="1:29" s="12" customFormat="1" ht="28.5" customHeight="1" x14ac:dyDescent="0.2">
      <c r="B123" s="308" t="s">
        <v>122</v>
      </c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309"/>
      <c r="U123" s="120"/>
      <c r="V123" s="120"/>
      <c r="W123" s="120"/>
      <c r="X123" s="120"/>
      <c r="Y123" s="120"/>
      <c r="Z123" s="120"/>
      <c r="AA123" s="120"/>
      <c r="AB123" s="120"/>
      <c r="AC123" s="120"/>
    </row>
    <row r="124" spans="1:29" s="12" customFormat="1" ht="17.25" customHeight="1" thickBot="1" x14ac:dyDescent="0.25">
      <c r="A124" s="2"/>
      <c r="B124" s="12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24"/>
      <c r="T124" s="74"/>
      <c r="U124" s="24"/>
      <c r="V124" s="24"/>
      <c r="W124" s="25"/>
    </row>
    <row r="125" spans="1:29" s="12" customFormat="1" ht="19.7" customHeight="1" thickBot="1" x14ac:dyDescent="0.25">
      <c r="B125" s="282" t="s">
        <v>6</v>
      </c>
      <c r="C125" s="283"/>
      <c r="D125" s="278" t="s">
        <v>230</v>
      </c>
      <c r="E125" s="279"/>
      <c r="F125" s="8" t="s">
        <v>0</v>
      </c>
      <c r="G125" s="8" t="s">
        <v>1</v>
      </c>
      <c r="H125" s="16" t="s">
        <v>5</v>
      </c>
      <c r="I125" s="2"/>
      <c r="J125" s="284" t="s">
        <v>214</v>
      </c>
      <c r="K125" s="285"/>
      <c r="L125" s="286"/>
      <c r="M125" s="60">
        <f>SUM($K$70:$K$120)</f>
        <v>0</v>
      </c>
      <c r="N125" s="2"/>
      <c r="O125" s="284" t="s">
        <v>224</v>
      </c>
      <c r="P125" s="285"/>
      <c r="Q125" s="285"/>
      <c r="R125" s="285"/>
      <c r="S125" s="116">
        <f>SUMIFS($K$70:$K$120,$I$70:$I$120,"rural")+SUMIFS($L$70:$L$120,$I$70:$I$120,"rural")</f>
        <v>0</v>
      </c>
      <c r="T125" s="75"/>
      <c r="U125" s="24"/>
      <c r="V125" s="25"/>
    </row>
    <row r="126" spans="1:29" s="12" customFormat="1" ht="19.7" customHeight="1" thickBot="1" x14ac:dyDescent="0.25">
      <c r="B126" s="73"/>
      <c r="C126" s="2"/>
      <c r="D126" s="280"/>
      <c r="E126" s="281"/>
      <c r="F126" s="129">
        <f>SUMIFS($S$70:$S$120,$C$70:$C$120,"Collège PU")+SUMIFS($S$70:$S$120,$C$70:$C$120,"Collège PR")</f>
        <v>0</v>
      </c>
      <c r="G126" s="130">
        <f>SUMIFS($T$70:$T$120,$C$70:$C$120,"Collège PU")+SUMIFS($T$70:$T$120,$C$70:$C$120,"Collège PR")</f>
        <v>0</v>
      </c>
      <c r="H126" s="62">
        <f>SUM($K$70:$L$120)</f>
        <v>0</v>
      </c>
      <c r="I126" s="2"/>
      <c r="J126" s="287" t="s">
        <v>215</v>
      </c>
      <c r="K126" s="288"/>
      <c r="L126" s="289"/>
      <c r="M126" s="61">
        <f>SUM($M$70:$O$120)</f>
        <v>0</v>
      </c>
      <c r="N126" s="2"/>
      <c r="O126" s="287" t="s">
        <v>225</v>
      </c>
      <c r="P126" s="288"/>
      <c r="Q126" s="288"/>
      <c r="R126" s="288"/>
      <c r="S126" s="117">
        <f>SUMIFS($K$70:$K$120,$H$70:$H$120,"Cité éducative")+SUMIFS($L$70:$L$120,$H$70:$H$120,"Cité éducative")</f>
        <v>0</v>
      </c>
      <c r="T126" s="75"/>
      <c r="U126" s="24"/>
      <c r="V126" s="25"/>
    </row>
    <row r="127" spans="1:29" s="12" customFormat="1" ht="19.7" customHeight="1" thickBot="1" x14ac:dyDescent="0.25">
      <c r="B127" s="73"/>
      <c r="C127" s="2"/>
      <c r="D127" s="5"/>
      <c r="E127" s="38"/>
      <c r="F127" s="38"/>
      <c r="G127" s="5"/>
      <c r="H127" s="38"/>
      <c r="I127" s="2"/>
      <c r="J127" s="287" t="s">
        <v>216</v>
      </c>
      <c r="K127" s="288"/>
      <c r="L127" s="289"/>
      <c r="M127" s="63">
        <f>SUMIFS($K$70:$K$120,$G$70:$G$120,"REP")+SUMIFS($K$70:$K$120,$G$70:$G$120,"REP+")+SUMIFS($L$70:$L$120,$G$70:$G$120,"REP")+SUMIFS($L$70:$L$120,$G$70:$G$120,"REP+")</f>
        <v>0</v>
      </c>
      <c r="N127" s="2"/>
      <c r="O127" s="298" t="s">
        <v>226</v>
      </c>
      <c r="P127" s="299"/>
      <c r="Q127" s="299"/>
      <c r="R127" s="299"/>
      <c r="S127" s="119">
        <f ca="1">SUMPRODUCT(SUMIF($C$70:$C$120,"LEGTA",OFFSET($K$70:$K$120,,{0;1})))+SUMPRODUCT(SUMIF($C$70:$C$120,"LPA",OFFSET($K$70:$K$120,,{0;1})))</f>
        <v>0</v>
      </c>
      <c r="T127" s="75"/>
      <c r="U127" s="24"/>
      <c r="V127" s="25"/>
    </row>
    <row r="128" spans="1:29" s="12" customFormat="1" ht="19.7" customHeight="1" thickBot="1" x14ac:dyDescent="0.25">
      <c r="B128" s="73"/>
      <c r="C128" s="2"/>
      <c r="D128" s="15"/>
      <c r="E128" s="15"/>
      <c r="F128" s="15"/>
      <c r="G128" s="6"/>
      <c r="H128" s="15"/>
      <c r="I128" s="2"/>
      <c r="J128" s="298" t="s">
        <v>217</v>
      </c>
      <c r="K128" s="299"/>
      <c r="L128" s="304"/>
      <c r="M128" s="118">
        <f>SUMIFS($U$70:$U$120,$C$70:$C$120,"Collège PU")+SUMIFS($U$70:$U$120,$C$70:$C$120,"Collège PR")</f>
        <v>0</v>
      </c>
      <c r="N128" s="2"/>
      <c r="O128" s="2"/>
      <c r="P128" s="24"/>
      <c r="Q128" s="25"/>
      <c r="R128" s="2"/>
      <c r="S128" s="2"/>
      <c r="T128" s="75"/>
    </row>
    <row r="129" spans="1:28" s="12" customFormat="1" ht="19.5" customHeight="1" thickBot="1" x14ac:dyDescent="0.25">
      <c r="B129" s="76"/>
      <c r="C129" s="2"/>
      <c r="D129" s="2"/>
      <c r="E129" s="71"/>
      <c r="F129" s="71"/>
      <c r="G129" s="71"/>
      <c r="H129" s="71"/>
      <c r="I129" s="2"/>
      <c r="J129" s="71"/>
      <c r="K129" s="71"/>
      <c r="L129" s="71"/>
      <c r="M129" s="71"/>
      <c r="N129" s="2"/>
      <c r="O129" s="2"/>
      <c r="P129" s="2"/>
      <c r="Q129" s="2"/>
      <c r="R129" s="2"/>
      <c r="S129" s="2"/>
      <c r="T129" s="75"/>
    </row>
    <row r="130" spans="1:28" s="12" customFormat="1" ht="19.7" customHeight="1" thickBot="1" x14ac:dyDescent="0.25">
      <c r="B130" s="282" t="s">
        <v>7</v>
      </c>
      <c r="C130" s="283"/>
      <c r="D130" s="278" t="s">
        <v>231</v>
      </c>
      <c r="E130" s="279"/>
      <c r="F130" s="8" t="s">
        <v>0</v>
      </c>
      <c r="G130" s="8" t="s">
        <v>1</v>
      </c>
      <c r="H130" s="16" t="s">
        <v>5</v>
      </c>
      <c r="I130" s="2"/>
      <c r="J130" s="284" t="s">
        <v>218</v>
      </c>
      <c r="K130" s="285"/>
      <c r="L130" s="286"/>
      <c r="M130" s="60">
        <f>SUM($M$70:$M$120)</f>
        <v>0</v>
      </c>
      <c r="N130" s="2"/>
      <c r="O130" s="284" t="s">
        <v>72</v>
      </c>
      <c r="P130" s="285"/>
      <c r="Q130" s="285"/>
      <c r="R130" s="285"/>
      <c r="S130" s="131">
        <f>SUMIFS($U$70:$U$120,$C$70:$C$120,"EREA")+SUMIFS($U$70:$U$120,$C$70:$C$120,"LEGT PU")+SUMIFS($U$70:$U$120,$C$70:$C$120,"LEGT PR")+SUMIFS($U$70:$U$120,$C$70:$C$120,"LPO PR")+SUMIFS($U$70:$U$120,$C$70:$C$120,"LPO PU")+SUMIFS($U$70:$U$120,$C$70:$C$120,"LEGTA")+SUMIFS($U$70:$U$120,$C$70:$C$120,"LPA")+SUMIFS($U$70:$U$120,$C$70:$C$120,"LP PR")+SUMIFS($U$70:$U$120,$C$70:$C$120,"LP PU")</f>
        <v>0</v>
      </c>
      <c r="T130" s="75"/>
    </row>
    <row r="131" spans="1:28" s="12" customFormat="1" ht="19.7" customHeight="1" thickBot="1" x14ac:dyDescent="0.25">
      <c r="B131" s="73"/>
      <c r="C131" s="2"/>
      <c r="D131" s="280"/>
      <c r="E131" s="281"/>
      <c r="F131" s="129">
        <f>SUMIFS($S$70:$S$120,$C$70:$C$120,"EREA")+SUMIFS($S$70:$S$120,$C$70:$C$120,"LEGT PR")+SUMIFS($S$70:$S$120,$C$70:$C$120,"LEGT PU")+SUMIFS($S$70:$S$120,$C$70:$C$120,"LEGTA")+SUMIFS($S$70:$S$120,$C$70:$C$120,"LPA")+SUMIFS($S$70:$S$120,$C$70:$C$120,"LPO PU")+SUMIFS($S$70:$S$120,$C$70:$C$120,"LPO PR")+SUMIFS($S$70:$S$120,$C$70:$C$120,"LP PU")+SUMIFS($S$70:$S$120,$C$70:$C$120,"LP PR")</f>
        <v>0</v>
      </c>
      <c r="G131" s="130">
        <f>SUMIFS($T$70:$T$120,$C$70:$C$120,"EREA")+SUMIFS($T$70:$T$120,$C$70:$C$120,"LEGT PR")+SUMIFS($T$70:$T$120,$C$70:$C$120,"LEGT PU")+SUMIFS($T$70:$T$120,$C$70:$C$120,"LEGTA")+SUMIFS($T$70:$T$120,$C$70:$C$120,"LPA")+SUMIFS($T$70:$T$120,$C$70:$C$120,"LPO PU")+SUMIFS($T$70:$T$120,$C$70:$C$120,"LPO PR")+SUMIFS($T$70:$T$120,$C$70:$C$120,"LP PU")+SUMIFS($T$70:$T$120,$C$70:$C$120,"LP PR")</f>
        <v>0</v>
      </c>
      <c r="H131" s="62">
        <f>SUM($M$70:$O$120)</f>
        <v>0</v>
      </c>
      <c r="I131" s="2"/>
      <c r="J131" s="287" t="s">
        <v>219</v>
      </c>
      <c r="K131" s="288"/>
      <c r="L131" s="289"/>
      <c r="M131" s="63">
        <f>SUM($N$70:$N$120)</f>
        <v>0</v>
      </c>
      <c r="N131" s="2"/>
      <c r="O131" s="287" t="s">
        <v>73</v>
      </c>
      <c r="P131" s="288"/>
      <c r="Q131" s="288"/>
      <c r="R131" s="288"/>
      <c r="S131" s="117">
        <f>SUMIFS($M$70:$M$120,$H$70:$H$120,"Cité éducative")+SUMIFS($N$70:$N$120,$H$70:$H$120,"Cité éducative")+SUMIFS($O$70:$O$120,$H$70:$H$120,"Cité éducative")</f>
        <v>0</v>
      </c>
      <c r="T131" s="75"/>
    </row>
    <row r="132" spans="1:28" s="12" customFormat="1" ht="19.7" customHeight="1" x14ac:dyDescent="0.2">
      <c r="B132" s="77"/>
      <c r="C132" s="15"/>
      <c r="D132" s="15"/>
      <c r="E132" s="6"/>
      <c r="F132" s="15"/>
      <c r="G132" s="15"/>
      <c r="H132" s="2"/>
      <c r="I132" s="2"/>
      <c r="J132" s="287" t="s">
        <v>220</v>
      </c>
      <c r="K132" s="288"/>
      <c r="L132" s="289"/>
      <c r="M132" s="63">
        <f>SUM($O$70:$O$120)</f>
        <v>0</v>
      </c>
      <c r="N132" s="2"/>
      <c r="O132" s="287" t="s">
        <v>74</v>
      </c>
      <c r="P132" s="288"/>
      <c r="Q132" s="288"/>
      <c r="R132" s="288"/>
      <c r="S132" s="117">
        <f>SUMIFS($M$70:$M$120,$I$70:$I$120,"rural")+SUMIFS($N$70:$N$120,$I$70:$I$120,"rural")+SUMIFS($O$70:$O$120,$I$70:$I$120,"rural")</f>
        <v>0</v>
      </c>
      <c r="T132" s="75"/>
    </row>
    <row r="133" spans="1:28" ht="19.7" customHeight="1" thickBot="1" x14ac:dyDescent="0.25">
      <c r="B133" s="77"/>
      <c r="C133" s="15"/>
      <c r="D133" s="15"/>
      <c r="E133" s="6"/>
      <c r="F133" s="15"/>
      <c r="G133" s="15"/>
      <c r="H133" s="15"/>
      <c r="I133" s="15"/>
      <c r="J133" s="287" t="s">
        <v>221</v>
      </c>
      <c r="K133" s="288"/>
      <c r="L133" s="289"/>
      <c r="M133" s="64">
        <f>SUM($H$131-$M$135-$M$134)</f>
        <v>0</v>
      </c>
      <c r="N133" s="15"/>
      <c r="O133" s="298" t="s">
        <v>112</v>
      </c>
      <c r="P133" s="299"/>
      <c r="Q133" s="299"/>
      <c r="R133" s="299"/>
      <c r="S133" s="119">
        <f ca="1">SUMPRODUCT(SUMIF($C$70:$C$120,"LEGTA",OFFSET($M$70:$M$120,,{0;1;2}))+SUMIF($C$70:$C$120,"LPA",OFFSET($M$70:$M$120,,{0;1;2})))</f>
        <v>0</v>
      </c>
      <c r="T133" s="78"/>
    </row>
    <row r="134" spans="1:28" ht="19.7" customHeight="1" x14ac:dyDescent="0.2">
      <c r="B134" s="77"/>
      <c r="C134" s="15"/>
      <c r="D134" s="15"/>
      <c r="E134" s="6"/>
      <c r="F134" s="15"/>
      <c r="G134" s="15"/>
      <c r="H134" s="15"/>
      <c r="I134" s="15"/>
      <c r="J134" s="287" t="s">
        <v>222</v>
      </c>
      <c r="K134" s="288"/>
      <c r="L134" s="289"/>
      <c r="M134" s="64">
        <f>SUM($R$70:$R$120)</f>
        <v>0</v>
      </c>
      <c r="N134" s="15"/>
      <c r="O134" s="15"/>
      <c r="P134" s="15"/>
      <c r="Q134" s="15"/>
      <c r="R134" s="15"/>
      <c r="S134" s="15"/>
      <c r="T134" s="78"/>
    </row>
    <row r="135" spans="1:28" ht="19.7" customHeight="1" thickBot="1" x14ac:dyDescent="0.25">
      <c r="B135" s="77"/>
      <c r="C135" s="15"/>
      <c r="D135" s="15"/>
      <c r="E135" s="6"/>
      <c r="F135" s="15"/>
      <c r="G135" s="15"/>
      <c r="H135" s="15"/>
      <c r="I135" s="15"/>
      <c r="J135" s="298" t="s">
        <v>223</v>
      </c>
      <c r="K135" s="299"/>
      <c r="L135" s="304"/>
      <c r="M135" s="65">
        <f>SUM($Q$70:$Q$120)</f>
        <v>0</v>
      </c>
      <c r="N135" s="15"/>
      <c r="O135" s="15"/>
      <c r="P135" s="15"/>
      <c r="Q135" s="15"/>
      <c r="R135" s="15"/>
      <c r="S135" s="15"/>
      <c r="T135" s="78"/>
    </row>
    <row r="136" spans="1:28" ht="8.4499999999999993" customHeight="1" thickBot="1" x14ac:dyDescent="0.25">
      <c r="A136" s="15"/>
      <c r="B136" s="79"/>
      <c r="C136" s="80"/>
      <c r="D136" s="81"/>
      <c r="E136" s="80"/>
      <c r="F136" s="80"/>
      <c r="G136" s="80"/>
      <c r="H136" s="80"/>
      <c r="I136" s="82"/>
      <c r="J136" s="83"/>
      <c r="K136" s="83"/>
      <c r="L136" s="83"/>
      <c r="M136" s="123"/>
      <c r="N136" s="84"/>
      <c r="O136" s="83"/>
      <c r="P136" s="83"/>
      <c r="Q136" s="83"/>
      <c r="R136" s="83"/>
      <c r="S136" s="83"/>
      <c r="T136" s="86"/>
      <c r="U136" s="15"/>
    </row>
    <row r="137" spans="1:28" ht="24.75" customHeight="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2"/>
      <c r="L137" s="2"/>
      <c r="M137" s="2"/>
      <c r="N137" s="2"/>
      <c r="O137" s="2"/>
      <c r="P137" s="2"/>
      <c r="Q137" s="2"/>
      <c r="R137" s="2"/>
      <c r="S137" s="15"/>
      <c r="T137" s="15"/>
      <c r="U137" s="15"/>
    </row>
    <row r="138" spans="1:28" ht="30" customHeight="1" x14ac:dyDescent="0.2">
      <c r="A138" s="352" t="s">
        <v>114</v>
      </c>
      <c r="B138" s="352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</row>
    <row r="139" spans="1:28" s="12" customFormat="1" ht="8.4499999999999993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8" ht="21.75" customHeight="1" x14ac:dyDescent="0.2">
      <c r="A140" s="226" t="s">
        <v>227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113"/>
      <c r="T140" s="113"/>
      <c r="U140" s="113"/>
      <c r="V140" s="18"/>
      <c r="W140" s="18"/>
    </row>
    <row r="141" spans="1:28" ht="8.4499999999999993" customHeight="1" thickBot="1" x14ac:dyDescent="0.25">
      <c r="A141" s="39"/>
      <c r="B141" s="40"/>
      <c r="C141" s="39"/>
      <c r="D141" s="39"/>
      <c r="E141" s="13"/>
      <c r="F141" s="13"/>
      <c r="G141" s="13"/>
      <c r="H141" s="13"/>
      <c r="I141" s="13"/>
      <c r="J141" s="13"/>
      <c r="K141" s="2"/>
      <c r="L141" s="2"/>
      <c r="M141" s="2"/>
      <c r="N141" s="2"/>
      <c r="O141" s="2"/>
      <c r="P141" s="2"/>
      <c r="Q141" s="2"/>
      <c r="R141" s="2"/>
      <c r="S141" s="15"/>
      <c r="T141" s="15"/>
      <c r="U141" s="15"/>
    </row>
    <row r="142" spans="1:28" ht="32.25" customHeight="1" x14ac:dyDescent="0.2">
      <c r="A142" s="313" t="s">
        <v>245</v>
      </c>
      <c r="B142" s="314"/>
      <c r="C142" s="319" t="s">
        <v>68</v>
      </c>
      <c r="D142" s="317"/>
      <c r="E142" s="317"/>
      <c r="F142" s="317"/>
      <c r="G142" s="317"/>
      <c r="H142" s="318"/>
      <c r="I142" s="124" t="s">
        <v>62</v>
      </c>
      <c r="J142" s="317" t="s">
        <v>67</v>
      </c>
      <c r="K142" s="317"/>
      <c r="L142" s="317"/>
      <c r="M142" s="317"/>
      <c r="N142" s="317"/>
      <c r="O142" s="317"/>
      <c r="P142" s="317"/>
      <c r="Q142" s="317"/>
      <c r="R142" s="318"/>
      <c r="S142" s="15"/>
      <c r="T142" s="15"/>
      <c r="U142" s="15"/>
    </row>
    <row r="143" spans="1:28" ht="24.95" customHeight="1" x14ac:dyDescent="0.2">
      <c r="A143" s="315" t="s">
        <v>58</v>
      </c>
      <c r="B143" s="316"/>
      <c r="C143" s="259"/>
      <c r="D143" s="259"/>
      <c r="E143" s="259"/>
      <c r="F143" s="259"/>
      <c r="G143" s="259"/>
      <c r="H143" s="260"/>
      <c r="I143" s="41"/>
      <c r="J143" s="310"/>
      <c r="K143" s="311"/>
      <c r="L143" s="311"/>
      <c r="M143" s="311"/>
      <c r="N143" s="311"/>
      <c r="O143" s="311"/>
      <c r="P143" s="311"/>
      <c r="Q143" s="311"/>
      <c r="R143" s="312"/>
      <c r="S143" s="15"/>
      <c r="T143" s="15"/>
      <c r="U143" s="15"/>
    </row>
    <row r="144" spans="1:28" s="12" customFormat="1" ht="24.95" customHeight="1" x14ac:dyDescent="0.2">
      <c r="A144" s="315" t="s">
        <v>59</v>
      </c>
      <c r="B144" s="316"/>
      <c r="C144" s="259"/>
      <c r="D144" s="259"/>
      <c r="E144" s="259"/>
      <c r="F144" s="259"/>
      <c r="G144" s="259"/>
      <c r="H144" s="260"/>
      <c r="I144" s="41"/>
      <c r="J144" s="310"/>
      <c r="K144" s="311"/>
      <c r="L144" s="311"/>
      <c r="M144" s="311"/>
      <c r="N144" s="311"/>
      <c r="O144" s="311"/>
      <c r="P144" s="311"/>
      <c r="Q144" s="311"/>
      <c r="R144" s="312"/>
      <c r="S144" s="2"/>
      <c r="T144" s="2"/>
      <c r="U144" s="2"/>
    </row>
    <row r="145" spans="1:28" s="12" customFormat="1" ht="24.95" customHeight="1" x14ac:dyDescent="0.2">
      <c r="A145" s="315" t="s">
        <v>64</v>
      </c>
      <c r="B145" s="316"/>
      <c r="C145" s="259"/>
      <c r="D145" s="259"/>
      <c r="E145" s="259"/>
      <c r="F145" s="259"/>
      <c r="G145" s="259"/>
      <c r="H145" s="260"/>
      <c r="I145" s="41"/>
      <c r="J145" s="310"/>
      <c r="K145" s="311"/>
      <c r="L145" s="311"/>
      <c r="M145" s="311"/>
      <c r="N145" s="311"/>
      <c r="O145" s="311"/>
      <c r="P145" s="311"/>
      <c r="Q145" s="311"/>
      <c r="R145" s="312"/>
      <c r="S145" s="2"/>
      <c r="T145" s="2"/>
      <c r="U145" s="2"/>
    </row>
    <row r="146" spans="1:28" s="12" customFormat="1" ht="24.95" customHeight="1" x14ac:dyDescent="0.2">
      <c r="A146" s="315" t="s">
        <v>60</v>
      </c>
      <c r="B146" s="316"/>
      <c r="C146" s="259"/>
      <c r="D146" s="259"/>
      <c r="E146" s="259"/>
      <c r="F146" s="259"/>
      <c r="G146" s="259"/>
      <c r="H146" s="260"/>
      <c r="I146" s="41"/>
      <c r="J146" s="310"/>
      <c r="K146" s="311"/>
      <c r="L146" s="311"/>
      <c r="M146" s="311"/>
      <c r="N146" s="311"/>
      <c r="O146" s="311"/>
      <c r="P146" s="311"/>
      <c r="Q146" s="311"/>
      <c r="R146" s="312"/>
      <c r="S146" s="2"/>
      <c r="T146" s="2"/>
      <c r="U146" s="2"/>
    </row>
    <row r="147" spans="1:28" s="12" customFormat="1" ht="24.95" customHeight="1" x14ac:dyDescent="0.2">
      <c r="A147" s="315" t="s">
        <v>69</v>
      </c>
      <c r="B147" s="316"/>
      <c r="C147" s="259"/>
      <c r="D147" s="259"/>
      <c r="E147" s="259"/>
      <c r="F147" s="259"/>
      <c r="G147" s="259"/>
      <c r="H147" s="260"/>
      <c r="I147" s="41"/>
      <c r="J147" s="310"/>
      <c r="K147" s="311"/>
      <c r="L147" s="311"/>
      <c r="M147" s="311"/>
      <c r="N147" s="311"/>
      <c r="O147" s="311"/>
      <c r="P147" s="311"/>
      <c r="Q147" s="311"/>
      <c r="R147" s="312"/>
      <c r="S147" s="2"/>
      <c r="T147" s="2"/>
      <c r="U147" s="2"/>
    </row>
    <row r="148" spans="1:28" s="12" customFormat="1" ht="24.95" customHeight="1" x14ac:dyDescent="0.2">
      <c r="A148" s="315" t="s">
        <v>61</v>
      </c>
      <c r="B148" s="316"/>
      <c r="C148" s="259"/>
      <c r="D148" s="259"/>
      <c r="E148" s="259"/>
      <c r="F148" s="259"/>
      <c r="G148" s="259"/>
      <c r="H148" s="260"/>
      <c r="I148" s="41"/>
      <c r="J148" s="310"/>
      <c r="K148" s="311"/>
      <c r="L148" s="311"/>
      <c r="M148" s="311"/>
      <c r="N148" s="311"/>
      <c r="O148" s="311"/>
      <c r="P148" s="311"/>
      <c r="Q148" s="311"/>
      <c r="R148" s="312"/>
      <c r="S148" s="2"/>
      <c r="T148" s="2"/>
      <c r="U148" s="2"/>
    </row>
    <row r="149" spans="1:28" s="12" customFormat="1" ht="24.95" customHeight="1" x14ac:dyDescent="0.2">
      <c r="A149" s="315" t="s">
        <v>65</v>
      </c>
      <c r="B149" s="316"/>
      <c r="C149" s="259"/>
      <c r="D149" s="259"/>
      <c r="E149" s="259"/>
      <c r="F149" s="259"/>
      <c r="G149" s="259"/>
      <c r="H149" s="260"/>
      <c r="I149" s="41"/>
      <c r="J149" s="310"/>
      <c r="K149" s="311"/>
      <c r="L149" s="311"/>
      <c r="M149" s="311"/>
      <c r="N149" s="311"/>
      <c r="O149" s="311"/>
      <c r="P149" s="311"/>
      <c r="Q149" s="311"/>
      <c r="R149" s="312"/>
      <c r="S149" s="2"/>
      <c r="T149" s="2"/>
      <c r="U149" s="2"/>
    </row>
    <row r="150" spans="1:28" s="37" customFormat="1" ht="24.95" customHeight="1" x14ac:dyDescent="0.2">
      <c r="A150" s="315" t="s">
        <v>66</v>
      </c>
      <c r="B150" s="316"/>
      <c r="C150" s="259"/>
      <c r="D150" s="259"/>
      <c r="E150" s="259"/>
      <c r="F150" s="259"/>
      <c r="G150" s="259"/>
      <c r="H150" s="260"/>
      <c r="I150" s="41"/>
      <c r="J150" s="310"/>
      <c r="K150" s="311"/>
      <c r="L150" s="311"/>
      <c r="M150" s="311"/>
      <c r="N150" s="311"/>
      <c r="O150" s="311"/>
      <c r="P150" s="311"/>
      <c r="Q150" s="311"/>
      <c r="R150" s="312"/>
      <c r="S150" s="42"/>
      <c r="T150" s="42"/>
      <c r="U150" s="42"/>
    </row>
    <row r="151" spans="1:28" s="37" customFormat="1" ht="24.95" customHeight="1" thickBot="1" x14ac:dyDescent="0.25">
      <c r="A151" s="333" t="s">
        <v>71</v>
      </c>
      <c r="B151" s="334"/>
      <c r="C151" s="334"/>
      <c r="D151" s="334"/>
      <c r="E151" s="334"/>
      <c r="F151" s="334"/>
      <c r="G151" s="334"/>
      <c r="H151" s="335"/>
      <c r="I151" s="66">
        <f>SUM(I143:I150)</f>
        <v>0</v>
      </c>
      <c r="J151" s="324"/>
      <c r="K151" s="325"/>
      <c r="L151" s="325"/>
      <c r="M151" s="325"/>
      <c r="N151" s="325"/>
      <c r="O151" s="325"/>
      <c r="P151" s="325"/>
      <c r="Q151" s="325"/>
      <c r="R151" s="326"/>
      <c r="S151" s="42"/>
      <c r="T151" s="42"/>
      <c r="U151" s="42"/>
    </row>
    <row r="152" spans="1:28" s="37" customFormat="1" ht="24.95" customHeight="1" x14ac:dyDescent="0.2">
      <c r="A152" s="340" t="s">
        <v>228</v>
      </c>
      <c r="B152" s="341"/>
      <c r="C152" s="341"/>
      <c r="D152" s="341"/>
      <c r="E152" s="341"/>
      <c r="F152" s="341"/>
      <c r="G152" s="341"/>
      <c r="H152" s="342"/>
      <c r="I152" s="127"/>
      <c r="J152" s="327"/>
      <c r="K152" s="328"/>
      <c r="L152" s="328"/>
      <c r="M152" s="328"/>
      <c r="N152" s="328"/>
      <c r="O152" s="328"/>
      <c r="P152" s="328"/>
      <c r="Q152" s="328"/>
      <c r="R152" s="329"/>
      <c r="S152" s="42"/>
      <c r="T152" s="42"/>
      <c r="U152" s="42"/>
    </row>
    <row r="153" spans="1:28" s="37" customFormat="1" ht="24.95" customHeight="1" x14ac:dyDescent="0.2">
      <c r="A153" s="336" t="s">
        <v>244</v>
      </c>
      <c r="B153" s="337"/>
      <c r="C153" s="337"/>
      <c r="D153" s="337"/>
      <c r="E153" s="337"/>
      <c r="F153" s="337"/>
      <c r="G153" s="337"/>
      <c r="H153" s="338"/>
      <c r="I153" s="41"/>
      <c r="J153" s="310"/>
      <c r="K153" s="311"/>
      <c r="L153" s="311"/>
      <c r="M153" s="311"/>
      <c r="N153" s="311"/>
      <c r="O153" s="311"/>
      <c r="P153" s="311"/>
      <c r="Q153" s="311"/>
      <c r="R153" s="312"/>
      <c r="S153" s="42"/>
      <c r="T153" s="42"/>
      <c r="U153" s="42"/>
    </row>
    <row r="154" spans="1:28" s="37" customFormat="1" ht="24.95" customHeight="1" x14ac:dyDescent="0.2">
      <c r="A154" s="339" t="s">
        <v>229</v>
      </c>
      <c r="B154" s="337"/>
      <c r="C154" s="337"/>
      <c r="D154" s="337"/>
      <c r="E154" s="337"/>
      <c r="F154" s="337"/>
      <c r="G154" s="337"/>
      <c r="H154" s="338"/>
      <c r="I154" s="41"/>
      <c r="J154" s="310"/>
      <c r="K154" s="311"/>
      <c r="L154" s="311"/>
      <c r="M154" s="311"/>
      <c r="N154" s="311"/>
      <c r="O154" s="311"/>
      <c r="P154" s="311"/>
      <c r="Q154" s="311"/>
      <c r="R154" s="312"/>
      <c r="S154" s="42"/>
      <c r="T154" s="42"/>
      <c r="U154" s="42"/>
    </row>
    <row r="155" spans="1:28" s="37" customFormat="1" ht="24.95" customHeight="1" thickBot="1" x14ac:dyDescent="0.25">
      <c r="A155" s="333" t="s">
        <v>70</v>
      </c>
      <c r="B155" s="334"/>
      <c r="C155" s="334"/>
      <c r="D155" s="334"/>
      <c r="E155" s="334"/>
      <c r="F155" s="334"/>
      <c r="G155" s="334"/>
      <c r="H155" s="335"/>
      <c r="I155" s="66">
        <f>I151+I152+I153+I154</f>
        <v>0</v>
      </c>
      <c r="J155" s="330"/>
      <c r="K155" s="331"/>
      <c r="L155" s="331"/>
      <c r="M155" s="331"/>
      <c r="N155" s="331"/>
      <c r="O155" s="331"/>
      <c r="P155" s="331"/>
      <c r="Q155" s="331"/>
      <c r="R155" s="332"/>
      <c r="S155" s="126"/>
      <c r="T155" s="42"/>
      <c r="U155" s="42"/>
    </row>
    <row r="156" spans="1:28" ht="17.25" customHeight="1" x14ac:dyDescent="0.2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7"/>
      <c r="L156" s="97"/>
      <c r="M156" s="97"/>
      <c r="N156" s="97"/>
      <c r="O156" s="97"/>
      <c r="P156" s="97"/>
      <c r="Q156" s="97"/>
      <c r="R156" s="97"/>
      <c r="S156" s="125"/>
      <c r="T156" s="125"/>
      <c r="U156" s="125"/>
    </row>
    <row r="157" spans="1:28" ht="30" customHeight="1" x14ac:dyDescent="0.2">
      <c r="A157" s="352" t="s">
        <v>132</v>
      </c>
      <c r="B157" s="352"/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</row>
    <row r="158" spans="1:28" ht="43.5" customHeight="1" x14ac:dyDescent="0.2">
      <c r="A158" s="275" t="s">
        <v>261</v>
      </c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</row>
    <row r="159" spans="1:28" s="137" customFormat="1" ht="14.25" customHeight="1" x14ac:dyDescent="0.2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</row>
    <row r="160" spans="1:28" ht="21.75" customHeight="1" x14ac:dyDescent="0.2">
      <c r="A160" s="226" t="s">
        <v>133</v>
      </c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15" ht="9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L161" s="14"/>
      <c r="M161" s="14"/>
    </row>
    <row r="162" spans="1:15" s="136" customFormat="1" ht="15.75" x14ac:dyDescent="0.2">
      <c r="A162" s="349" t="s">
        <v>115</v>
      </c>
      <c r="B162" s="350"/>
      <c r="C162" s="351"/>
      <c r="D162" s="132" t="s">
        <v>54</v>
      </c>
      <c r="E162" s="372" t="s">
        <v>116</v>
      </c>
      <c r="F162" s="350"/>
      <c r="G162" s="350"/>
      <c r="H162" s="351"/>
      <c r="I162" s="133" t="s">
        <v>54</v>
      </c>
      <c r="J162" s="231" t="s">
        <v>134</v>
      </c>
      <c r="K162" s="231"/>
      <c r="L162" s="231"/>
      <c r="M162" s="231"/>
      <c r="N162" s="231"/>
    </row>
    <row r="163" spans="1:15" ht="28.35" customHeight="1" x14ac:dyDescent="0.2">
      <c r="A163" s="320" t="s">
        <v>135</v>
      </c>
      <c r="B163" s="321"/>
      <c r="C163" s="322"/>
      <c r="D163" s="91">
        <f>SUM(D164:D166)</f>
        <v>0</v>
      </c>
      <c r="E163" s="353" t="s">
        <v>136</v>
      </c>
      <c r="F163" s="321"/>
      <c r="G163" s="321"/>
      <c r="H163" s="322"/>
      <c r="I163" s="91">
        <f>I164</f>
        <v>0</v>
      </c>
      <c r="J163" s="229"/>
      <c r="K163" s="229"/>
      <c r="L163" s="229"/>
      <c r="M163" s="229"/>
      <c r="N163" s="229"/>
      <c r="O163" s="14"/>
    </row>
    <row r="164" spans="1:15" ht="28.35" customHeight="1" x14ac:dyDescent="0.2">
      <c r="A164" s="323" t="s">
        <v>137</v>
      </c>
      <c r="B164" s="215"/>
      <c r="C164" s="216"/>
      <c r="D164" s="92"/>
      <c r="E164" s="343" t="s">
        <v>138</v>
      </c>
      <c r="F164" s="344"/>
      <c r="G164" s="344"/>
      <c r="H164" s="345"/>
      <c r="I164" s="93"/>
      <c r="J164" s="229"/>
      <c r="K164" s="229"/>
      <c r="L164" s="229"/>
      <c r="M164" s="229"/>
      <c r="N164" s="229"/>
      <c r="O164" s="14"/>
    </row>
    <row r="165" spans="1:15" ht="28.35" customHeight="1" x14ac:dyDescent="0.2">
      <c r="A165" s="323" t="s">
        <v>139</v>
      </c>
      <c r="B165" s="215"/>
      <c r="C165" s="216"/>
      <c r="D165" s="92"/>
      <c r="E165" s="353" t="s">
        <v>140</v>
      </c>
      <c r="F165" s="321"/>
      <c r="G165" s="321"/>
      <c r="H165" s="322"/>
      <c r="I165" s="91">
        <f>I166</f>
        <v>0</v>
      </c>
      <c r="J165" s="229"/>
      <c r="K165" s="229"/>
      <c r="L165" s="229"/>
      <c r="M165" s="229"/>
      <c r="N165" s="229"/>
      <c r="O165" s="14"/>
    </row>
    <row r="166" spans="1:15" ht="28.35" customHeight="1" x14ac:dyDescent="0.2">
      <c r="A166" s="323" t="s">
        <v>141</v>
      </c>
      <c r="B166" s="215"/>
      <c r="C166" s="216"/>
      <c r="D166" s="92"/>
      <c r="E166" s="343" t="s">
        <v>142</v>
      </c>
      <c r="F166" s="344"/>
      <c r="G166" s="344"/>
      <c r="H166" s="345"/>
      <c r="I166" s="93"/>
      <c r="J166" s="229"/>
      <c r="K166" s="229"/>
      <c r="L166" s="229"/>
      <c r="M166" s="229"/>
      <c r="N166" s="229"/>
      <c r="O166" s="14"/>
    </row>
    <row r="167" spans="1:15" ht="28.35" customHeight="1" x14ac:dyDescent="0.2">
      <c r="A167" s="320" t="s">
        <v>143</v>
      </c>
      <c r="B167" s="321"/>
      <c r="C167" s="322"/>
      <c r="D167" s="91">
        <f>SUM(D168:D172)</f>
        <v>0</v>
      </c>
      <c r="E167" s="353" t="s">
        <v>144</v>
      </c>
      <c r="F167" s="321"/>
      <c r="G167" s="321"/>
      <c r="H167" s="322"/>
      <c r="I167" s="91">
        <f>SUM(I168:I180)</f>
        <v>0</v>
      </c>
      <c r="J167" s="229"/>
      <c r="K167" s="229"/>
      <c r="L167" s="229"/>
      <c r="M167" s="229"/>
      <c r="N167" s="229"/>
      <c r="O167" s="14"/>
    </row>
    <row r="168" spans="1:15" ht="28.35" customHeight="1" x14ac:dyDescent="0.2">
      <c r="A168" s="323" t="s">
        <v>145</v>
      </c>
      <c r="B168" s="215"/>
      <c r="C168" s="216"/>
      <c r="D168" s="92"/>
      <c r="E168" s="366" t="s">
        <v>146</v>
      </c>
      <c r="F168" s="367"/>
      <c r="G168" s="367"/>
      <c r="H168" s="368"/>
      <c r="I168" s="94"/>
      <c r="J168" s="229"/>
      <c r="K168" s="229"/>
      <c r="L168" s="229"/>
      <c r="M168" s="229"/>
      <c r="N168" s="229"/>
      <c r="O168" s="14"/>
    </row>
    <row r="169" spans="1:15" ht="28.35" customHeight="1" x14ac:dyDescent="0.2">
      <c r="A169" s="323" t="s">
        <v>147</v>
      </c>
      <c r="B169" s="215"/>
      <c r="C169" s="216"/>
      <c r="D169" s="92"/>
      <c r="E169" s="366" t="s">
        <v>234</v>
      </c>
      <c r="F169" s="367"/>
      <c r="G169" s="367"/>
      <c r="H169" s="368"/>
      <c r="I169" s="94"/>
      <c r="J169" s="229"/>
      <c r="K169" s="229"/>
      <c r="L169" s="229"/>
      <c r="M169" s="229"/>
      <c r="N169" s="229"/>
      <c r="O169" s="14"/>
    </row>
    <row r="170" spans="1:15" ht="28.35" customHeight="1" x14ac:dyDescent="0.2">
      <c r="A170" s="323" t="s">
        <v>148</v>
      </c>
      <c r="B170" s="215"/>
      <c r="C170" s="216"/>
      <c r="D170" s="92"/>
      <c r="E170" s="343" t="s">
        <v>149</v>
      </c>
      <c r="F170" s="344"/>
      <c r="G170" s="344"/>
      <c r="H170" s="345"/>
      <c r="I170" s="93"/>
      <c r="J170" s="229"/>
      <c r="K170" s="229"/>
      <c r="L170" s="229"/>
      <c r="M170" s="229"/>
      <c r="N170" s="229"/>
      <c r="O170" s="14"/>
    </row>
    <row r="171" spans="1:15" ht="28.35" customHeight="1" x14ac:dyDescent="0.2">
      <c r="A171" s="323" t="s">
        <v>150</v>
      </c>
      <c r="B171" s="215"/>
      <c r="C171" s="216"/>
      <c r="D171" s="92"/>
      <c r="E171" s="343" t="s">
        <v>151</v>
      </c>
      <c r="F171" s="344"/>
      <c r="G171" s="344"/>
      <c r="H171" s="345"/>
      <c r="I171" s="93"/>
      <c r="J171" s="229"/>
      <c r="K171" s="229"/>
      <c r="L171" s="229"/>
      <c r="M171" s="229"/>
      <c r="N171" s="229"/>
      <c r="O171" s="14"/>
    </row>
    <row r="172" spans="1:15" ht="28.35" customHeight="1" x14ac:dyDescent="0.2">
      <c r="A172" s="323" t="s">
        <v>152</v>
      </c>
      <c r="B172" s="215"/>
      <c r="C172" s="216"/>
      <c r="D172" s="92"/>
      <c r="E172" s="343" t="s">
        <v>153</v>
      </c>
      <c r="F172" s="344"/>
      <c r="G172" s="344"/>
      <c r="H172" s="345"/>
      <c r="I172" s="93"/>
      <c r="J172" s="229"/>
      <c r="K172" s="229"/>
      <c r="L172" s="229"/>
      <c r="M172" s="229"/>
      <c r="N172" s="229"/>
      <c r="O172" s="14"/>
    </row>
    <row r="173" spans="1:15" ht="28.35" customHeight="1" x14ac:dyDescent="0.2">
      <c r="A173" s="320" t="s">
        <v>154</v>
      </c>
      <c r="B173" s="321"/>
      <c r="C173" s="322"/>
      <c r="D173" s="91">
        <f>SUM(D174:D177)</f>
        <v>0</v>
      </c>
      <c r="E173" s="343" t="s">
        <v>4</v>
      </c>
      <c r="F173" s="344"/>
      <c r="G173" s="344"/>
      <c r="H173" s="345"/>
      <c r="I173" s="93"/>
      <c r="J173" s="229"/>
      <c r="K173" s="229"/>
      <c r="L173" s="229"/>
      <c r="M173" s="229"/>
      <c r="N173" s="229"/>
      <c r="O173" s="14"/>
    </row>
    <row r="174" spans="1:15" ht="28.35" customHeight="1" x14ac:dyDescent="0.2">
      <c r="A174" s="323" t="s">
        <v>155</v>
      </c>
      <c r="B174" s="215"/>
      <c r="C174" s="216"/>
      <c r="D174" s="92"/>
      <c r="E174" s="343" t="s">
        <v>255</v>
      </c>
      <c r="F174" s="344"/>
      <c r="G174" s="344"/>
      <c r="H174" s="345"/>
      <c r="I174" s="93"/>
      <c r="J174" s="229"/>
      <c r="K174" s="229"/>
      <c r="L174" s="229"/>
      <c r="M174" s="229"/>
      <c r="N174" s="229"/>
      <c r="O174" s="14"/>
    </row>
    <row r="175" spans="1:15" ht="28.35" customHeight="1" x14ac:dyDescent="0.2">
      <c r="A175" s="323" t="s">
        <v>157</v>
      </c>
      <c r="B175" s="215"/>
      <c r="C175" s="216"/>
      <c r="D175" s="92"/>
      <c r="E175" s="343" t="s">
        <v>256</v>
      </c>
      <c r="F175" s="344"/>
      <c r="G175" s="344"/>
      <c r="H175" s="345"/>
      <c r="I175" s="93"/>
      <c r="J175" s="229"/>
      <c r="K175" s="229"/>
      <c r="L175" s="229"/>
      <c r="M175" s="229"/>
      <c r="N175" s="229"/>
      <c r="O175" s="14"/>
    </row>
    <row r="176" spans="1:15" ht="28.35" customHeight="1" x14ac:dyDescent="0.2">
      <c r="A176" s="323" t="s">
        <v>159</v>
      </c>
      <c r="B176" s="215"/>
      <c r="C176" s="216"/>
      <c r="D176" s="92"/>
      <c r="E176" s="343" t="s">
        <v>160</v>
      </c>
      <c r="F176" s="344"/>
      <c r="G176" s="344"/>
      <c r="H176" s="345"/>
      <c r="I176" s="93"/>
      <c r="J176" s="229"/>
      <c r="K176" s="229"/>
      <c r="L176" s="229"/>
      <c r="M176" s="229"/>
      <c r="N176" s="229"/>
      <c r="O176" s="14"/>
    </row>
    <row r="177" spans="1:15" ht="28.35" customHeight="1" x14ac:dyDescent="0.2">
      <c r="A177" s="323" t="s">
        <v>253</v>
      </c>
      <c r="B177" s="215"/>
      <c r="C177" s="216"/>
      <c r="D177" s="92"/>
      <c r="E177" s="343" t="s">
        <v>161</v>
      </c>
      <c r="F177" s="344"/>
      <c r="G177" s="344"/>
      <c r="H177" s="345"/>
      <c r="I177" s="93"/>
      <c r="J177" s="229"/>
      <c r="K177" s="229"/>
      <c r="L177" s="229"/>
      <c r="M177" s="229"/>
      <c r="N177" s="229"/>
      <c r="O177" s="14"/>
    </row>
    <row r="178" spans="1:15" ht="28.35" customHeight="1" x14ac:dyDescent="0.2">
      <c r="A178" s="320" t="s">
        <v>162</v>
      </c>
      <c r="B178" s="321"/>
      <c r="C178" s="322"/>
      <c r="D178" s="91">
        <f>SUM(D179:D180)</f>
        <v>0</v>
      </c>
      <c r="E178" s="343" t="s">
        <v>233</v>
      </c>
      <c r="F178" s="344"/>
      <c r="G178" s="344"/>
      <c r="H178" s="345"/>
      <c r="I178" s="93"/>
      <c r="J178" s="229"/>
      <c r="K178" s="229"/>
      <c r="L178" s="229"/>
      <c r="M178" s="229"/>
      <c r="N178" s="229"/>
      <c r="O178" s="14"/>
    </row>
    <row r="179" spans="1:15" ht="28.35" customHeight="1" x14ac:dyDescent="0.2">
      <c r="A179" s="323" t="s">
        <v>163</v>
      </c>
      <c r="B179" s="215"/>
      <c r="C179" s="216"/>
      <c r="D179" s="92"/>
      <c r="E179" s="343"/>
      <c r="F179" s="344"/>
      <c r="G179" s="344"/>
      <c r="H179" s="345"/>
      <c r="I179" s="93"/>
      <c r="J179" s="229"/>
      <c r="K179" s="229"/>
      <c r="L179" s="229"/>
      <c r="M179" s="229"/>
      <c r="N179" s="229"/>
      <c r="O179" s="14"/>
    </row>
    <row r="180" spans="1:15" ht="28.35" customHeight="1" x14ac:dyDescent="0.2">
      <c r="A180" s="323" t="s">
        <v>164</v>
      </c>
      <c r="B180" s="215"/>
      <c r="C180" s="216"/>
      <c r="D180" s="92"/>
      <c r="E180" s="346"/>
      <c r="F180" s="347"/>
      <c r="G180" s="347"/>
      <c r="H180" s="348"/>
      <c r="I180" s="93"/>
      <c r="J180" s="229"/>
      <c r="K180" s="229"/>
      <c r="L180" s="229"/>
      <c r="M180" s="229"/>
      <c r="N180" s="229"/>
      <c r="O180" s="14"/>
    </row>
    <row r="181" spans="1:15" ht="28.35" customHeight="1" x14ac:dyDescent="0.2">
      <c r="A181" s="320" t="s">
        <v>166</v>
      </c>
      <c r="B181" s="321"/>
      <c r="C181" s="322"/>
      <c r="D181" s="91">
        <f>SUM(D182:D184)</f>
        <v>0</v>
      </c>
      <c r="E181" s="353" t="s">
        <v>165</v>
      </c>
      <c r="F181" s="321"/>
      <c r="G181" s="321"/>
      <c r="H181" s="322"/>
      <c r="I181" s="91">
        <f>SUM(I182:I184)</f>
        <v>0</v>
      </c>
      <c r="J181" s="229"/>
      <c r="K181" s="229"/>
      <c r="L181" s="229"/>
      <c r="M181" s="229"/>
      <c r="N181" s="229"/>
      <c r="O181" s="14"/>
    </row>
    <row r="182" spans="1:15" ht="28.35" customHeight="1" x14ac:dyDescent="0.2">
      <c r="A182" s="323" t="s">
        <v>254</v>
      </c>
      <c r="B182" s="215"/>
      <c r="C182" s="216"/>
      <c r="D182" s="92"/>
      <c r="E182" s="343" t="s">
        <v>259</v>
      </c>
      <c r="F182" s="344"/>
      <c r="G182" s="344"/>
      <c r="H182" s="345"/>
      <c r="I182" s="93"/>
      <c r="J182" s="229"/>
      <c r="K182" s="229"/>
      <c r="L182" s="229"/>
      <c r="M182" s="229"/>
      <c r="N182" s="229"/>
      <c r="O182" s="14"/>
    </row>
    <row r="183" spans="1:15" ht="28.35" customHeight="1" x14ac:dyDescent="0.2">
      <c r="A183" s="323" t="s">
        <v>170</v>
      </c>
      <c r="B183" s="215"/>
      <c r="C183" s="216"/>
      <c r="D183" s="92"/>
      <c r="E183" s="343" t="s">
        <v>258</v>
      </c>
      <c r="F183" s="344"/>
      <c r="G183" s="344"/>
      <c r="H183" s="345"/>
      <c r="I183" s="93"/>
      <c r="J183" s="229"/>
      <c r="K183" s="229"/>
      <c r="L183" s="229"/>
      <c r="M183" s="229"/>
      <c r="N183" s="229"/>
      <c r="O183" s="14"/>
    </row>
    <row r="184" spans="1:15" ht="28.35" customHeight="1" x14ac:dyDescent="0.2">
      <c r="A184" s="323" t="s">
        <v>172</v>
      </c>
      <c r="B184" s="215"/>
      <c r="C184" s="216"/>
      <c r="D184" s="92"/>
      <c r="E184" s="343" t="s">
        <v>257</v>
      </c>
      <c r="F184" s="344"/>
      <c r="G184" s="344"/>
      <c r="H184" s="345"/>
      <c r="I184" s="93"/>
      <c r="J184" s="229"/>
      <c r="K184" s="229"/>
      <c r="L184" s="229"/>
      <c r="M184" s="229"/>
      <c r="N184" s="229"/>
      <c r="O184" s="14"/>
    </row>
    <row r="185" spans="1:15" ht="28.35" customHeight="1" x14ac:dyDescent="0.2">
      <c r="A185" s="320" t="s">
        <v>174</v>
      </c>
      <c r="B185" s="321"/>
      <c r="C185" s="322"/>
      <c r="D185" s="91">
        <f>SUM(D186)</f>
        <v>0</v>
      </c>
      <c r="E185" s="353" t="s">
        <v>173</v>
      </c>
      <c r="F185" s="321"/>
      <c r="G185" s="321"/>
      <c r="H185" s="322"/>
      <c r="I185" s="91">
        <f>I186</f>
        <v>0</v>
      </c>
      <c r="J185" s="229"/>
      <c r="K185" s="229"/>
      <c r="L185" s="229"/>
      <c r="M185" s="229"/>
      <c r="N185" s="229"/>
      <c r="O185" s="14"/>
    </row>
    <row r="186" spans="1:15" ht="28.35" customHeight="1" x14ac:dyDescent="0.2">
      <c r="A186" s="323" t="s">
        <v>176</v>
      </c>
      <c r="B186" s="215"/>
      <c r="C186" s="216"/>
      <c r="D186" s="92"/>
      <c r="E186" s="343" t="s">
        <v>175</v>
      </c>
      <c r="F186" s="344"/>
      <c r="G186" s="344"/>
      <c r="H186" s="345"/>
      <c r="I186" s="93"/>
      <c r="J186" s="229"/>
      <c r="K186" s="229"/>
      <c r="L186" s="229"/>
      <c r="M186" s="229"/>
      <c r="N186" s="229"/>
      <c r="O186" s="14"/>
    </row>
    <row r="187" spans="1:15" ht="28.35" customHeight="1" x14ac:dyDescent="0.2">
      <c r="A187" s="320" t="s">
        <v>178</v>
      </c>
      <c r="B187" s="321"/>
      <c r="C187" s="322"/>
      <c r="D187" s="91">
        <f>SUM(D188)</f>
        <v>0</v>
      </c>
      <c r="E187" s="353" t="s">
        <v>177</v>
      </c>
      <c r="F187" s="321"/>
      <c r="G187" s="321"/>
      <c r="H187" s="322"/>
      <c r="I187" s="91">
        <f>I188</f>
        <v>0</v>
      </c>
      <c r="J187" s="229"/>
      <c r="K187" s="229"/>
      <c r="L187" s="229"/>
      <c r="M187" s="229"/>
      <c r="N187" s="229"/>
      <c r="O187" s="14"/>
    </row>
    <row r="188" spans="1:15" ht="28.35" customHeight="1" x14ac:dyDescent="0.2">
      <c r="A188" s="323" t="s">
        <v>180</v>
      </c>
      <c r="B188" s="215"/>
      <c r="C188" s="216"/>
      <c r="D188" s="92"/>
      <c r="E188" s="343" t="s">
        <v>179</v>
      </c>
      <c r="F188" s="344"/>
      <c r="G188" s="344"/>
      <c r="H188" s="345"/>
      <c r="I188" s="93"/>
      <c r="J188" s="229"/>
      <c r="K188" s="229"/>
      <c r="L188" s="229"/>
      <c r="M188" s="229"/>
      <c r="N188" s="229"/>
      <c r="O188" s="14"/>
    </row>
    <row r="189" spans="1:15" ht="28.35" customHeight="1" x14ac:dyDescent="0.2">
      <c r="A189" s="320" t="s">
        <v>182</v>
      </c>
      <c r="B189" s="321"/>
      <c r="C189" s="322"/>
      <c r="D189" s="91">
        <f>SUM(D190)</f>
        <v>0</v>
      </c>
      <c r="E189" s="353" t="s">
        <v>181</v>
      </c>
      <c r="F189" s="321"/>
      <c r="G189" s="321"/>
      <c r="H189" s="322"/>
      <c r="I189" s="91">
        <f>I190</f>
        <v>0</v>
      </c>
      <c r="J189" s="229"/>
      <c r="K189" s="229"/>
      <c r="L189" s="229"/>
      <c r="M189" s="229"/>
      <c r="N189" s="229"/>
      <c r="O189" s="14"/>
    </row>
    <row r="190" spans="1:15" ht="28.35" customHeight="1" x14ac:dyDescent="0.2">
      <c r="A190" s="323" t="s">
        <v>184</v>
      </c>
      <c r="B190" s="215"/>
      <c r="C190" s="216"/>
      <c r="D190" s="92"/>
      <c r="E190" s="343" t="s">
        <v>183</v>
      </c>
      <c r="F190" s="344"/>
      <c r="G190" s="344"/>
      <c r="H190" s="345"/>
      <c r="I190" s="93"/>
      <c r="J190" s="229"/>
      <c r="K190" s="229"/>
      <c r="L190" s="229"/>
      <c r="M190" s="229"/>
      <c r="N190" s="229"/>
      <c r="O190" s="14"/>
    </row>
    <row r="191" spans="1:15" ht="28.35" customHeight="1" x14ac:dyDescent="0.2">
      <c r="A191" s="320" t="s">
        <v>186</v>
      </c>
      <c r="B191" s="321"/>
      <c r="C191" s="322"/>
      <c r="D191" s="91">
        <f>SUM(D192)</f>
        <v>0</v>
      </c>
      <c r="E191" s="353" t="s">
        <v>185</v>
      </c>
      <c r="F191" s="321"/>
      <c r="G191" s="321"/>
      <c r="H191" s="322"/>
      <c r="I191" s="91">
        <f>I192</f>
        <v>0</v>
      </c>
      <c r="J191" s="229"/>
      <c r="K191" s="229"/>
      <c r="L191" s="229"/>
      <c r="M191" s="229"/>
      <c r="N191" s="229"/>
      <c r="O191" s="14"/>
    </row>
    <row r="192" spans="1:15" ht="28.35" customHeight="1" x14ac:dyDescent="0.2">
      <c r="A192" s="323" t="s">
        <v>188</v>
      </c>
      <c r="B192" s="215"/>
      <c r="C192" s="216"/>
      <c r="D192" s="92"/>
      <c r="E192" s="343" t="s">
        <v>187</v>
      </c>
      <c r="F192" s="344"/>
      <c r="G192" s="344"/>
      <c r="H192" s="345"/>
      <c r="I192" s="93"/>
      <c r="J192" s="214"/>
      <c r="K192" s="215"/>
      <c r="L192" s="215"/>
      <c r="M192" s="215"/>
      <c r="N192" s="216"/>
    </row>
    <row r="193" spans="1:28" ht="28.35" customHeight="1" x14ac:dyDescent="0.2">
      <c r="A193" s="357" t="s">
        <v>189</v>
      </c>
      <c r="B193" s="358"/>
      <c r="C193" s="359"/>
      <c r="D193" s="90">
        <f>SUM(D194:D196)</f>
        <v>0</v>
      </c>
      <c r="E193" s="223" t="s">
        <v>190</v>
      </c>
      <c r="F193" s="224"/>
      <c r="G193" s="224"/>
      <c r="H193" s="225"/>
      <c r="I193" s="95">
        <f>SUM(I194:I196)</f>
        <v>0</v>
      </c>
      <c r="J193" s="229"/>
      <c r="K193" s="229"/>
      <c r="L193" s="229"/>
      <c r="M193" s="229"/>
      <c r="N193" s="229"/>
    </row>
    <row r="194" spans="1:28" ht="28.35" customHeight="1" x14ac:dyDescent="0.2">
      <c r="A194" s="323" t="s">
        <v>117</v>
      </c>
      <c r="B194" s="215"/>
      <c r="C194" s="216"/>
      <c r="D194" s="92"/>
      <c r="E194" s="354" t="s">
        <v>260</v>
      </c>
      <c r="F194" s="355"/>
      <c r="G194" s="355"/>
      <c r="H194" s="356"/>
      <c r="I194" s="147"/>
      <c r="J194" s="229"/>
      <c r="K194" s="229"/>
      <c r="L194" s="229"/>
      <c r="M194" s="229"/>
      <c r="N194" s="229"/>
    </row>
    <row r="195" spans="1:28" ht="28.35" customHeight="1" x14ac:dyDescent="0.2">
      <c r="A195" s="323" t="s">
        <v>118</v>
      </c>
      <c r="B195" s="215"/>
      <c r="C195" s="216"/>
      <c r="D195" s="92"/>
      <c r="E195" s="214" t="s">
        <v>191</v>
      </c>
      <c r="F195" s="215"/>
      <c r="G195" s="215"/>
      <c r="H195" s="216"/>
      <c r="I195" s="93"/>
      <c r="J195" s="229"/>
      <c r="K195" s="229"/>
      <c r="L195" s="229"/>
      <c r="M195" s="229"/>
      <c r="N195" s="229"/>
    </row>
    <row r="196" spans="1:28" ht="28.35" customHeight="1" x14ac:dyDescent="0.2">
      <c r="A196" s="323" t="s">
        <v>192</v>
      </c>
      <c r="B196" s="215"/>
      <c r="C196" s="216"/>
      <c r="D196" s="92"/>
      <c r="E196" s="214"/>
      <c r="F196" s="215"/>
      <c r="G196" s="215"/>
      <c r="H196" s="216"/>
      <c r="I196" s="93"/>
      <c r="J196" s="229"/>
      <c r="K196" s="229"/>
      <c r="L196" s="229"/>
      <c r="M196" s="229"/>
      <c r="N196" s="229"/>
    </row>
    <row r="197" spans="1:28" ht="28.35" customHeight="1" x14ac:dyDescent="0.2">
      <c r="A197" s="360" t="s">
        <v>235</v>
      </c>
      <c r="B197" s="361"/>
      <c r="C197" s="362"/>
      <c r="D197" s="134">
        <f>D163+D167+D173+D178+D181+D185+D187+D189+D191+D193</f>
        <v>0</v>
      </c>
      <c r="E197" s="369" t="s">
        <v>236</v>
      </c>
      <c r="F197" s="370"/>
      <c r="G197" s="370"/>
      <c r="H197" s="371"/>
      <c r="I197" s="135">
        <f>SUM(I163+I165+I167+I181+I185+I187+I189+I191+I193)</f>
        <v>0</v>
      </c>
      <c r="J197" s="229"/>
      <c r="K197" s="229"/>
      <c r="L197" s="229"/>
      <c r="M197" s="229"/>
      <c r="N197" s="229"/>
    </row>
    <row r="198" spans="1:28" ht="28.35" customHeight="1" x14ac:dyDescent="0.2">
      <c r="A198" s="376" t="s">
        <v>237</v>
      </c>
      <c r="B198" s="377"/>
      <c r="C198" s="377"/>
      <c r="D198" s="377"/>
      <c r="E198" s="377"/>
      <c r="F198" s="377"/>
      <c r="G198" s="377"/>
      <c r="H198" s="377"/>
      <c r="I198" s="377"/>
      <c r="J198" s="229"/>
      <c r="K198" s="229"/>
      <c r="L198" s="229"/>
      <c r="M198" s="229"/>
      <c r="N198" s="229"/>
    </row>
    <row r="199" spans="1:28" ht="28.35" customHeight="1" x14ac:dyDescent="0.2">
      <c r="A199" s="380" t="s">
        <v>193</v>
      </c>
      <c r="B199" s="224"/>
      <c r="C199" s="224"/>
      <c r="D199" s="224"/>
      <c r="E199" s="224"/>
      <c r="F199" s="224"/>
      <c r="G199" s="224"/>
      <c r="H199" s="224"/>
      <c r="I199" s="224"/>
      <c r="J199" s="229"/>
      <c r="K199" s="229"/>
      <c r="L199" s="229"/>
      <c r="M199" s="229"/>
      <c r="N199" s="229"/>
    </row>
    <row r="200" spans="1:28" ht="28.35" customHeight="1" x14ac:dyDescent="0.2">
      <c r="A200" s="323" t="s">
        <v>194</v>
      </c>
      <c r="B200" s="215"/>
      <c r="C200" s="216"/>
      <c r="D200" s="92"/>
      <c r="E200" s="214" t="s">
        <v>195</v>
      </c>
      <c r="F200" s="215"/>
      <c r="G200" s="215"/>
      <c r="H200" s="216"/>
      <c r="I200" s="93"/>
      <c r="J200" s="229"/>
      <c r="K200" s="229"/>
      <c r="L200" s="229"/>
      <c r="M200" s="229"/>
      <c r="N200" s="229"/>
    </row>
    <row r="201" spans="1:28" ht="28.35" customHeight="1" x14ac:dyDescent="0.2">
      <c r="A201" s="323" t="s">
        <v>196</v>
      </c>
      <c r="B201" s="215"/>
      <c r="C201" s="216"/>
      <c r="D201" s="92"/>
      <c r="E201" s="214" t="s">
        <v>197</v>
      </c>
      <c r="F201" s="215"/>
      <c r="G201" s="215"/>
      <c r="H201" s="216"/>
      <c r="I201" s="93"/>
      <c r="J201" s="229"/>
      <c r="K201" s="229"/>
      <c r="L201" s="229"/>
      <c r="M201" s="229"/>
      <c r="N201" s="229"/>
    </row>
    <row r="202" spans="1:28" ht="28.35" customHeight="1" x14ac:dyDescent="0.2">
      <c r="A202" s="323" t="s">
        <v>198</v>
      </c>
      <c r="B202" s="215"/>
      <c r="C202" s="216"/>
      <c r="D202" s="92"/>
      <c r="E202" s="214" t="s">
        <v>199</v>
      </c>
      <c r="F202" s="215"/>
      <c r="G202" s="215"/>
      <c r="H202" s="216"/>
      <c r="I202" s="93"/>
      <c r="J202" s="229"/>
      <c r="K202" s="229"/>
      <c r="L202" s="229"/>
      <c r="M202" s="229"/>
      <c r="N202" s="229"/>
    </row>
    <row r="203" spans="1:28" ht="28.35" customHeight="1" x14ac:dyDescent="0.2">
      <c r="A203" s="323" t="s">
        <v>200</v>
      </c>
      <c r="B203" s="215"/>
      <c r="C203" s="216"/>
      <c r="D203" s="92"/>
      <c r="E203" s="214" t="s">
        <v>201</v>
      </c>
      <c r="F203" s="215"/>
      <c r="G203" s="215"/>
      <c r="H203" s="216"/>
      <c r="I203" s="93"/>
      <c r="J203" s="229"/>
      <c r="K203" s="229"/>
      <c r="L203" s="229"/>
      <c r="M203" s="229"/>
      <c r="N203" s="229"/>
    </row>
    <row r="204" spans="1:28" ht="28.35" customHeight="1" x14ac:dyDescent="0.2">
      <c r="A204" s="323" t="s">
        <v>202</v>
      </c>
      <c r="B204" s="215"/>
      <c r="C204" s="216"/>
      <c r="D204" s="92"/>
      <c r="E204" s="214"/>
      <c r="F204" s="215"/>
      <c r="G204" s="215"/>
      <c r="H204" s="216"/>
      <c r="I204" s="93"/>
      <c r="J204" s="229"/>
      <c r="K204" s="229"/>
      <c r="L204" s="229"/>
      <c r="M204" s="229"/>
      <c r="N204" s="229"/>
    </row>
    <row r="205" spans="1:28" ht="28.35" customHeight="1" thickBot="1" x14ac:dyDescent="0.25">
      <c r="A205" s="363" t="s">
        <v>203</v>
      </c>
      <c r="B205" s="364"/>
      <c r="C205" s="365"/>
      <c r="D205" s="140">
        <f>D197+D200+D201+D202+D203+D204</f>
        <v>0</v>
      </c>
      <c r="E205" s="363" t="s">
        <v>203</v>
      </c>
      <c r="F205" s="364"/>
      <c r="G205" s="364"/>
      <c r="H205" s="365"/>
      <c r="I205" s="141">
        <f>I197+I200+I201+I202+I203+I204</f>
        <v>0</v>
      </c>
      <c r="J205" s="229"/>
      <c r="K205" s="229"/>
      <c r="L205" s="229"/>
      <c r="M205" s="229"/>
      <c r="N205" s="229"/>
    </row>
    <row r="206" spans="1:28" ht="28.35" customHeight="1" thickBot="1" x14ac:dyDescent="0.25">
      <c r="A206" s="378" t="s">
        <v>238</v>
      </c>
      <c r="B206" s="379"/>
      <c r="C206" s="379"/>
      <c r="D206" s="379"/>
      <c r="E206" s="379"/>
      <c r="F206" s="379"/>
      <c r="G206" s="379"/>
      <c r="H206" s="379"/>
      <c r="I206" s="379"/>
      <c r="J206" s="229"/>
      <c r="K206" s="229"/>
      <c r="L206" s="229"/>
      <c r="M206" s="229"/>
      <c r="N206" s="229"/>
    </row>
    <row r="208" spans="1:28" ht="30" customHeight="1" x14ac:dyDescent="0.2">
      <c r="A208" s="352" t="s">
        <v>239</v>
      </c>
      <c r="B208" s="352"/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</row>
    <row r="210" spans="1:18" ht="22.5" customHeight="1" x14ac:dyDescent="0.2">
      <c r="A210" s="226" t="s">
        <v>262</v>
      </c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</row>
    <row r="211" spans="1:18" ht="12" customHeight="1" thickBo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113"/>
      <c r="L211" s="113"/>
      <c r="M211" s="113"/>
      <c r="N211" s="113"/>
    </row>
    <row r="212" spans="1:18" ht="28.35" customHeight="1" thickBot="1" x14ac:dyDescent="0.25">
      <c r="A212" s="373"/>
      <c r="B212" s="374"/>
      <c r="C212" s="375"/>
      <c r="D212" s="143" t="s">
        <v>62</v>
      </c>
      <c r="E212" s="381" t="s">
        <v>134</v>
      </c>
      <c r="F212" s="382"/>
      <c r="G212" s="382"/>
      <c r="H212" s="382"/>
      <c r="I212" s="382"/>
      <c r="J212" s="383"/>
    </row>
    <row r="213" spans="1:18" ht="28.35" customHeight="1" x14ac:dyDescent="0.2">
      <c r="A213" s="393" t="s">
        <v>264</v>
      </c>
      <c r="B213" s="394"/>
      <c r="C213" s="394"/>
      <c r="D213" s="142"/>
      <c r="E213" s="387"/>
      <c r="F213" s="387"/>
      <c r="G213" s="387"/>
      <c r="H213" s="387"/>
      <c r="I213" s="387"/>
      <c r="J213" s="388"/>
    </row>
    <row r="214" spans="1:18" ht="28.35" customHeight="1" x14ac:dyDescent="0.2">
      <c r="A214" s="395" t="s">
        <v>265</v>
      </c>
      <c r="B214" s="396"/>
      <c r="C214" s="396"/>
      <c r="D214" s="138"/>
      <c r="E214" s="384"/>
      <c r="F214" s="385"/>
      <c r="G214" s="385"/>
      <c r="H214" s="385"/>
      <c r="I214" s="385"/>
      <c r="J214" s="386"/>
    </row>
    <row r="215" spans="1:18" ht="28.35" customHeight="1" x14ac:dyDescent="0.2">
      <c r="A215" s="397" t="s">
        <v>266</v>
      </c>
      <c r="B215" s="398"/>
      <c r="C215" s="398"/>
      <c r="D215" s="138"/>
      <c r="E215" s="389"/>
      <c r="F215" s="389"/>
      <c r="G215" s="389"/>
      <c r="H215" s="389"/>
      <c r="I215" s="389"/>
      <c r="J215" s="390"/>
    </row>
    <row r="216" spans="1:18" ht="28.35" customHeight="1" x14ac:dyDescent="0.2">
      <c r="A216" s="399" t="s">
        <v>240</v>
      </c>
      <c r="B216" s="400"/>
      <c r="C216" s="400"/>
      <c r="D216" s="138"/>
      <c r="E216" s="389"/>
      <c r="F216" s="389"/>
      <c r="G216" s="389"/>
      <c r="H216" s="389"/>
      <c r="I216" s="389"/>
      <c r="J216" s="390"/>
    </row>
    <row r="217" spans="1:18" ht="28.35" customHeight="1" x14ac:dyDescent="0.2">
      <c r="A217" s="401" t="s">
        <v>241</v>
      </c>
      <c r="B217" s="402"/>
      <c r="C217" s="402"/>
      <c r="D217" s="138"/>
      <c r="E217" s="389"/>
      <c r="F217" s="389"/>
      <c r="G217" s="389"/>
      <c r="H217" s="389"/>
      <c r="I217" s="389"/>
      <c r="J217" s="390"/>
    </row>
    <row r="218" spans="1:18" ht="28.35" customHeight="1" x14ac:dyDescent="0.2">
      <c r="A218" s="401" t="s">
        <v>242</v>
      </c>
      <c r="B218" s="402"/>
      <c r="C218" s="402"/>
      <c r="D218" s="138"/>
      <c r="E218" s="389"/>
      <c r="F218" s="389"/>
      <c r="G218" s="389"/>
      <c r="H218" s="389"/>
      <c r="I218" s="389"/>
      <c r="J218" s="390"/>
    </row>
    <row r="219" spans="1:18" ht="28.35" customHeight="1" thickBot="1" x14ac:dyDescent="0.25">
      <c r="A219" s="403" t="s">
        <v>243</v>
      </c>
      <c r="B219" s="404"/>
      <c r="C219" s="404"/>
      <c r="D219" s="139"/>
      <c r="E219" s="391"/>
      <c r="F219" s="391"/>
      <c r="G219" s="391"/>
      <c r="H219" s="391"/>
      <c r="I219" s="391"/>
      <c r="J219" s="392"/>
    </row>
    <row r="222" spans="1:18" ht="21.75" customHeight="1" x14ac:dyDescent="0.2">
      <c r="A222" s="226" t="s">
        <v>263</v>
      </c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</row>
    <row r="223" spans="1:18" ht="19.5" customHeight="1" x14ac:dyDescent="0.3">
      <c r="A223" s="227" t="s">
        <v>232</v>
      </c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7"/>
      <c r="P223" s="227"/>
      <c r="Q223" s="227"/>
      <c r="R223" s="227"/>
    </row>
    <row r="224" spans="1:18" ht="14.25" x14ac:dyDescent="0.2">
      <c r="A224" s="148"/>
      <c r="B224" s="148"/>
      <c r="C224" s="148"/>
      <c r="D224" s="148"/>
      <c r="E224" s="148"/>
      <c r="F224" s="148"/>
      <c r="G224" s="146"/>
    </row>
    <row r="225" spans="1:16" s="136" customFormat="1" ht="15.75" x14ac:dyDescent="0.2">
      <c r="A225" s="231" t="s">
        <v>115</v>
      </c>
      <c r="B225" s="231"/>
      <c r="C225" s="231"/>
      <c r="D225" s="150" t="s">
        <v>119</v>
      </c>
      <c r="E225" s="150" t="s">
        <v>120</v>
      </c>
      <c r="F225" s="231" t="s">
        <v>116</v>
      </c>
      <c r="G225" s="231"/>
      <c r="H225" s="231"/>
      <c r="I225" s="231"/>
      <c r="J225" s="150" t="s">
        <v>119</v>
      </c>
      <c r="K225" s="150" t="s">
        <v>120</v>
      </c>
      <c r="L225" s="231" t="s">
        <v>134</v>
      </c>
      <c r="M225" s="231"/>
      <c r="N225" s="231"/>
      <c r="O225" s="231"/>
      <c r="P225" s="231"/>
    </row>
    <row r="226" spans="1:16" ht="28.35" customHeight="1" x14ac:dyDescent="0.2">
      <c r="A226" s="232" t="s">
        <v>135</v>
      </c>
      <c r="B226" s="232"/>
      <c r="C226" s="232"/>
      <c r="D226" s="145">
        <f>SUM(D227:D229)</f>
        <v>0</v>
      </c>
      <c r="E226" s="145">
        <f>SUM(E227:E229)</f>
        <v>0</v>
      </c>
      <c r="F226" s="232" t="s">
        <v>136</v>
      </c>
      <c r="G226" s="232"/>
      <c r="H226" s="232"/>
      <c r="I226" s="232"/>
      <c r="J226" s="144">
        <f>J227</f>
        <v>0</v>
      </c>
      <c r="K226" s="144">
        <f>K227</f>
        <v>0</v>
      </c>
      <c r="L226" s="228"/>
      <c r="M226" s="228"/>
      <c r="N226" s="228"/>
      <c r="O226" s="228"/>
      <c r="P226" s="228"/>
    </row>
    <row r="227" spans="1:16" ht="28.35" customHeight="1" x14ac:dyDescent="0.2">
      <c r="A227" s="229" t="s">
        <v>137</v>
      </c>
      <c r="B227" s="229"/>
      <c r="C227" s="229"/>
      <c r="D227" s="128"/>
      <c r="E227" s="128"/>
      <c r="F227" s="236" t="s">
        <v>138</v>
      </c>
      <c r="G227" s="236"/>
      <c r="H227" s="236"/>
      <c r="I227" s="236"/>
      <c r="J227" s="128"/>
      <c r="K227" s="128"/>
      <c r="L227" s="228"/>
      <c r="M227" s="228"/>
      <c r="N227" s="228"/>
      <c r="O227" s="228"/>
      <c r="P227" s="228"/>
    </row>
    <row r="228" spans="1:16" ht="28.35" customHeight="1" x14ac:dyDescent="0.2">
      <c r="A228" s="229" t="s">
        <v>139</v>
      </c>
      <c r="B228" s="229"/>
      <c r="C228" s="229"/>
      <c r="D228" s="128"/>
      <c r="E228" s="128"/>
      <c r="F228" s="232" t="s">
        <v>140</v>
      </c>
      <c r="G228" s="232"/>
      <c r="H228" s="232"/>
      <c r="I228" s="232"/>
      <c r="J228" s="145">
        <f>J229</f>
        <v>0</v>
      </c>
      <c r="K228" s="145">
        <f>K229</f>
        <v>0</v>
      </c>
      <c r="L228" s="228"/>
      <c r="M228" s="228"/>
      <c r="N228" s="228"/>
      <c r="O228" s="228"/>
      <c r="P228" s="228"/>
    </row>
    <row r="229" spans="1:16" ht="28.35" customHeight="1" x14ac:dyDescent="0.2">
      <c r="A229" s="229" t="s">
        <v>141</v>
      </c>
      <c r="B229" s="229"/>
      <c r="C229" s="229"/>
      <c r="D229" s="128"/>
      <c r="E229" s="128"/>
      <c r="F229" s="229" t="s">
        <v>142</v>
      </c>
      <c r="G229" s="229"/>
      <c r="H229" s="229"/>
      <c r="I229" s="229"/>
      <c r="J229" s="128"/>
      <c r="K229" s="128"/>
      <c r="L229" s="228"/>
      <c r="M229" s="228"/>
      <c r="N229" s="228"/>
      <c r="O229" s="228"/>
      <c r="P229" s="228"/>
    </row>
    <row r="230" spans="1:16" ht="28.35" customHeight="1" x14ac:dyDescent="0.2">
      <c r="A230" s="232" t="s">
        <v>143</v>
      </c>
      <c r="B230" s="232"/>
      <c r="C230" s="232"/>
      <c r="D230" s="145">
        <f>SUM(D231:D235)</f>
        <v>0</v>
      </c>
      <c r="E230" s="145">
        <f>SUM(E231:E235)</f>
        <v>0</v>
      </c>
      <c r="F230" s="232" t="s">
        <v>144</v>
      </c>
      <c r="G230" s="232"/>
      <c r="H230" s="232"/>
      <c r="I230" s="232"/>
      <c r="J230" s="145">
        <f>SUM(J231:J243)</f>
        <v>0</v>
      </c>
      <c r="K230" s="145">
        <f>SUM(K231:K243)</f>
        <v>0</v>
      </c>
      <c r="L230" s="228"/>
      <c r="M230" s="228"/>
      <c r="N230" s="228"/>
      <c r="O230" s="228"/>
      <c r="P230" s="228"/>
    </row>
    <row r="231" spans="1:16" ht="28.35" customHeight="1" x14ac:dyDescent="0.2">
      <c r="A231" s="229" t="s">
        <v>145</v>
      </c>
      <c r="B231" s="229"/>
      <c r="C231" s="229"/>
      <c r="D231" s="128"/>
      <c r="E231" s="128"/>
      <c r="F231" s="229" t="s">
        <v>146</v>
      </c>
      <c r="G231" s="229"/>
      <c r="H231" s="229"/>
      <c r="I231" s="229"/>
      <c r="J231" s="128"/>
      <c r="K231" s="149"/>
      <c r="L231" s="228"/>
      <c r="M231" s="228"/>
      <c r="N231" s="228"/>
      <c r="O231" s="228"/>
      <c r="P231" s="228"/>
    </row>
    <row r="232" spans="1:16" ht="28.35" customHeight="1" x14ac:dyDescent="0.2">
      <c r="A232" s="229" t="s">
        <v>147</v>
      </c>
      <c r="B232" s="229"/>
      <c r="C232" s="229"/>
      <c r="D232" s="128"/>
      <c r="E232" s="128"/>
      <c r="F232" s="229" t="s">
        <v>246</v>
      </c>
      <c r="G232" s="229"/>
      <c r="H232" s="229"/>
      <c r="I232" s="229"/>
      <c r="J232" s="128"/>
      <c r="K232" s="149"/>
      <c r="L232" s="228"/>
      <c r="M232" s="228"/>
      <c r="N232" s="228"/>
      <c r="O232" s="228"/>
      <c r="P232" s="228"/>
    </row>
    <row r="233" spans="1:16" ht="28.35" customHeight="1" x14ac:dyDescent="0.2">
      <c r="A233" s="229" t="s">
        <v>148</v>
      </c>
      <c r="B233" s="229"/>
      <c r="C233" s="229"/>
      <c r="D233" s="128"/>
      <c r="E233" s="128"/>
      <c r="F233" s="229" t="s">
        <v>149</v>
      </c>
      <c r="G233" s="229"/>
      <c r="H233" s="229"/>
      <c r="I233" s="229"/>
      <c r="J233" s="128"/>
      <c r="K233" s="128"/>
      <c r="L233" s="228"/>
      <c r="M233" s="228"/>
      <c r="N233" s="228"/>
      <c r="O233" s="228"/>
      <c r="P233" s="228"/>
    </row>
    <row r="234" spans="1:16" ht="28.35" customHeight="1" x14ac:dyDescent="0.2">
      <c r="A234" s="229" t="s">
        <v>150</v>
      </c>
      <c r="B234" s="229"/>
      <c r="C234" s="229"/>
      <c r="D234" s="128"/>
      <c r="E234" s="128"/>
      <c r="F234" s="229" t="s">
        <v>151</v>
      </c>
      <c r="G234" s="229"/>
      <c r="H234" s="229"/>
      <c r="I234" s="229"/>
      <c r="J234" s="128"/>
      <c r="K234" s="128"/>
      <c r="L234" s="228"/>
      <c r="M234" s="228"/>
      <c r="N234" s="228"/>
      <c r="O234" s="228"/>
      <c r="P234" s="228"/>
    </row>
    <row r="235" spans="1:16" ht="28.35" customHeight="1" x14ac:dyDescent="0.2">
      <c r="A235" s="229" t="s">
        <v>152</v>
      </c>
      <c r="B235" s="229"/>
      <c r="C235" s="229"/>
      <c r="D235" s="128"/>
      <c r="E235" s="128"/>
      <c r="F235" s="229" t="s">
        <v>153</v>
      </c>
      <c r="G235" s="229"/>
      <c r="H235" s="229"/>
      <c r="I235" s="229"/>
      <c r="J235" s="128"/>
      <c r="K235" s="128"/>
      <c r="L235" s="228"/>
      <c r="M235" s="228"/>
      <c r="N235" s="228"/>
      <c r="O235" s="228"/>
      <c r="P235" s="228"/>
    </row>
    <row r="236" spans="1:16" ht="28.35" customHeight="1" x14ac:dyDescent="0.2">
      <c r="A236" s="232" t="s">
        <v>154</v>
      </c>
      <c r="B236" s="232"/>
      <c r="C236" s="232"/>
      <c r="D236" s="145">
        <f>SUM(D237:D240)</f>
        <v>0</v>
      </c>
      <c r="E236" s="145">
        <f>SUM(E237:E240)</f>
        <v>0</v>
      </c>
      <c r="F236" s="229" t="s">
        <v>4</v>
      </c>
      <c r="G236" s="229"/>
      <c r="H236" s="229"/>
      <c r="I236" s="229"/>
      <c r="J236" s="128"/>
      <c r="K236" s="128"/>
      <c r="L236" s="228"/>
      <c r="M236" s="228"/>
      <c r="N236" s="228"/>
      <c r="O236" s="228"/>
      <c r="P236" s="228"/>
    </row>
    <row r="237" spans="1:16" ht="28.35" customHeight="1" x14ac:dyDescent="0.2">
      <c r="A237" s="229" t="s">
        <v>155</v>
      </c>
      <c r="B237" s="229"/>
      <c r="C237" s="229"/>
      <c r="D237" s="128"/>
      <c r="E237" s="128"/>
      <c r="F237" s="229" t="s">
        <v>156</v>
      </c>
      <c r="G237" s="229"/>
      <c r="H237" s="229"/>
      <c r="I237" s="229"/>
      <c r="J237" s="128"/>
      <c r="K237" s="128"/>
      <c r="L237" s="228"/>
      <c r="M237" s="228"/>
      <c r="N237" s="228"/>
      <c r="O237" s="228"/>
      <c r="P237" s="228"/>
    </row>
    <row r="238" spans="1:16" ht="28.35" customHeight="1" x14ac:dyDescent="0.2">
      <c r="A238" s="229" t="s">
        <v>157</v>
      </c>
      <c r="B238" s="229"/>
      <c r="C238" s="229"/>
      <c r="D238" s="128"/>
      <c r="E238" s="128"/>
      <c r="F238" s="229" t="s">
        <v>158</v>
      </c>
      <c r="G238" s="229"/>
      <c r="H238" s="229"/>
      <c r="I238" s="229"/>
      <c r="J238" s="128"/>
      <c r="K238" s="128"/>
      <c r="L238" s="228"/>
      <c r="M238" s="228"/>
      <c r="N238" s="228"/>
      <c r="O238" s="228"/>
      <c r="P238" s="228"/>
    </row>
    <row r="239" spans="1:16" ht="28.35" customHeight="1" x14ac:dyDescent="0.2">
      <c r="A239" s="229" t="s">
        <v>159</v>
      </c>
      <c r="B239" s="229"/>
      <c r="C239" s="229"/>
      <c r="D239" s="128"/>
      <c r="E239" s="128"/>
      <c r="F239" s="236" t="s">
        <v>160</v>
      </c>
      <c r="G239" s="236"/>
      <c r="H239" s="236"/>
      <c r="I239" s="236"/>
      <c r="J239" s="128"/>
      <c r="K239" s="128"/>
      <c r="L239" s="228"/>
      <c r="M239" s="228"/>
      <c r="N239" s="228"/>
      <c r="O239" s="228"/>
      <c r="P239" s="228"/>
    </row>
    <row r="240" spans="1:16" ht="28.35" customHeight="1" x14ac:dyDescent="0.2">
      <c r="A240" s="229" t="s">
        <v>253</v>
      </c>
      <c r="B240" s="229"/>
      <c r="C240" s="229"/>
      <c r="D240" s="128"/>
      <c r="E240" s="128"/>
      <c r="F240" s="229" t="s">
        <v>161</v>
      </c>
      <c r="G240" s="229"/>
      <c r="H240" s="229"/>
      <c r="I240" s="229"/>
      <c r="J240" s="128"/>
      <c r="K240" s="128"/>
      <c r="L240" s="228"/>
      <c r="M240" s="228"/>
      <c r="N240" s="228"/>
      <c r="O240" s="228"/>
      <c r="P240" s="228"/>
    </row>
    <row r="241" spans="1:16" ht="28.35" customHeight="1" x14ac:dyDescent="0.2">
      <c r="A241" s="232" t="s">
        <v>162</v>
      </c>
      <c r="B241" s="232"/>
      <c r="C241" s="232"/>
      <c r="D241" s="145">
        <f>SUM(D242:D243)</f>
        <v>0</v>
      </c>
      <c r="E241" s="145">
        <f>SUM(E242:E243)</f>
        <v>0</v>
      </c>
      <c r="F241" s="229" t="s">
        <v>247</v>
      </c>
      <c r="G241" s="229"/>
      <c r="H241" s="229"/>
      <c r="I241" s="229"/>
      <c r="J241" s="128"/>
      <c r="K241" s="128"/>
      <c r="L241" s="228"/>
      <c r="M241" s="228"/>
      <c r="N241" s="228"/>
      <c r="O241" s="228"/>
      <c r="P241" s="228"/>
    </row>
    <row r="242" spans="1:16" ht="28.35" customHeight="1" x14ac:dyDescent="0.2">
      <c r="A242" s="229" t="s">
        <v>163</v>
      </c>
      <c r="B242" s="229"/>
      <c r="C242" s="229"/>
      <c r="D242" s="128"/>
      <c r="E242" s="128"/>
      <c r="F242" s="214"/>
      <c r="G242" s="215"/>
      <c r="H242" s="215"/>
      <c r="I242" s="216"/>
      <c r="J242" s="128"/>
      <c r="K242" s="128"/>
      <c r="L242" s="217"/>
      <c r="M242" s="218"/>
      <c r="N242" s="218"/>
      <c r="O242" s="218"/>
      <c r="P242" s="219"/>
    </row>
    <row r="243" spans="1:16" ht="28.35" customHeight="1" x14ac:dyDescent="0.2">
      <c r="A243" s="229" t="s">
        <v>164</v>
      </c>
      <c r="B243" s="229"/>
      <c r="C243" s="229"/>
      <c r="D243" s="128"/>
      <c r="E243" s="128"/>
      <c r="F243" s="229"/>
      <c r="G243" s="229"/>
      <c r="H243" s="229"/>
      <c r="I243" s="229"/>
      <c r="J243" s="128"/>
      <c r="K243" s="128"/>
      <c r="L243" s="228"/>
      <c r="M243" s="228"/>
      <c r="N243" s="228"/>
      <c r="O243" s="228"/>
      <c r="P243" s="228"/>
    </row>
    <row r="244" spans="1:16" ht="28.35" customHeight="1" x14ac:dyDescent="0.2">
      <c r="A244" s="232" t="s">
        <v>166</v>
      </c>
      <c r="B244" s="232"/>
      <c r="C244" s="232"/>
      <c r="D244" s="145">
        <f>SUM(D245:D247)</f>
        <v>0</v>
      </c>
      <c r="E244" s="145">
        <f>SUM(E245:E247)</f>
        <v>0</v>
      </c>
      <c r="F244" s="232" t="s">
        <v>165</v>
      </c>
      <c r="G244" s="232"/>
      <c r="H244" s="232"/>
      <c r="I244" s="232"/>
      <c r="J244" s="145">
        <f>SUM(J245:J247)</f>
        <v>0</v>
      </c>
      <c r="K244" s="145">
        <f>SUM(K245:K247)</f>
        <v>0</v>
      </c>
      <c r="L244" s="228"/>
      <c r="M244" s="228"/>
      <c r="N244" s="228"/>
      <c r="O244" s="228"/>
      <c r="P244" s="228"/>
    </row>
    <row r="245" spans="1:16" ht="28.35" customHeight="1" x14ac:dyDescent="0.2">
      <c r="A245" s="229" t="s">
        <v>168</v>
      </c>
      <c r="B245" s="229"/>
      <c r="C245" s="229"/>
      <c r="D245" s="128"/>
      <c r="E245" s="128"/>
      <c r="F245" s="229" t="s">
        <v>167</v>
      </c>
      <c r="G245" s="229"/>
      <c r="H245" s="229"/>
      <c r="I245" s="229"/>
      <c r="J245" s="128"/>
      <c r="K245" s="128"/>
      <c r="L245" s="228"/>
      <c r="M245" s="228"/>
      <c r="N245" s="228"/>
      <c r="O245" s="228"/>
      <c r="P245" s="228"/>
    </row>
    <row r="246" spans="1:16" ht="28.35" customHeight="1" x14ac:dyDescent="0.2">
      <c r="A246" s="229" t="s">
        <v>170</v>
      </c>
      <c r="B246" s="229"/>
      <c r="C246" s="229"/>
      <c r="D246" s="128"/>
      <c r="E246" s="128"/>
      <c r="F246" s="229" t="s">
        <v>169</v>
      </c>
      <c r="G246" s="229"/>
      <c r="H246" s="229"/>
      <c r="I246" s="229"/>
      <c r="J246" s="128"/>
      <c r="K246" s="128"/>
      <c r="L246" s="228"/>
      <c r="M246" s="228"/>
      <c r="N246" s="228"/>
      <c r="O246" s="228"/>
      <c r="P246" s="228"/>
    </row>
    <row r="247" spans="1:16" ht="28.35" customHeight="1" x14ac:dyDescent="0.2">
      <c r="A247" s="229" t="s">
        <v>172</v>
      </c>
      <c r="B247" s="229"/>
      <c r="C247" s="229"/>
      <c r="D247" s="128"/>
      <c r="E247" s="128"/>
      <c r="F247" s="229" t="s">
        <v>171</v>
      </c>
      <c r="G247" s="229"/>
      <c r="H247" s="229"/>
      <c r="I247" s="229"/>
      <c r="J247" s="128"/>
      <c r="K247" s="128"/>
      <c r="L247" s="228"/>
      <c r="M247" s="228"/>
      <c r="N247" s="228"/>
      <c r="O247" s="228"/>
      <c r="P247" s="228"/>
    </row>
    <row r="248" spans="1:16" ht="28.35" customHeight="1" x14ac:dyDescent="0.2">
      <c r="A248" s="232" t="s">
        <v>174</v>
      </c>
      <c r="B248" s="232"/>
      <c r="C248" s="232"/>
      <c r="D248" s="145">
        <f>SUM(D249)</f>
        <v>0</v>
      </c>
      <c r="E248" s="145">
        <f>SUM(E249)</f>
        <v>0</v>
      </c>
      <c r="F248" s="232" t="s">
        <v>173</v>
      </c>
      <c r="G248" s="232"/>
      <c r="H248" s="232"/>
      <c r="I248" s="232"/>
      <c r="J248" s="145">
        <f>J249</f>
        <v>0</v>
      </c>
      <c r="K248" s="145">
        <f>K249</f>
        <v>0</v>
      </c>
      <c r="L248" s="228"/>
      <c r="M248" s="228"/>
      <c r="N248" s="228"/>
      <c r="O248" s="228"/>
      <c r="P248" s="228"/>
    </row>
    <row r="249" spans="1:16" ht="28.35" customHeight="1" x14ac:dyDescent="0.2">
      <c r="A249" s="229" t="s">
        <v>176</v>
      </c>
      <c r="B249" s="229"/>
      <c r="C249" s="229"/>
      <c r="D249" s="128"/>
      <c r="E249" s="128"/>
      <c r="F249" s="229" t="s">
        <v>175</v>
      </c>
      <c r="G249" s="229"/>
      <c r="H249" s="229"/>
      <c r="I249" s="229"/>
      <c r="J249" s="128"/>
      <c r="K249" s="128"/>
      <c r="L249" s="228"/>
      <c r="M249" s="228"/>
      <c r="N249" s="228"/>
      <c r="O249" s="228"/>
      <c r="P249" s="228"/>
    </row>
    <row r="250" spans="1:16" ht="28.35" customHeight="1" x14ac:dyDescent="0.2">
      <c r="A250" s="232" t="s">
        <v>178</v>
      </c>
      <c r="B250" s="232"/>
      <c r="C250" s="232"/>
      <c r="D250" s="145">
        <f>SUM(D251)</f>
        <v>0</v>
      </c>
      <c r="E250" s="145">
        <f>SUM(E251)</f>
        <v>0</v>
      </c>
      <c r="F250" s="232" t="s">
        <v>177</v>
      </c>
      <c r="G250" s="232"/>
      <c r="H250" s="232"/>
      <c r="I250" s="232"/>
      <c r="J250" s="145">
        <f>J251</f>
        <v>0</v>
      </c>
      <c r="K250" s="145">
        <f>K251</f>
        <v>0</v>
      </c>
      <c r="L250" s="228"/>
      <c r="M250" s="228"/>
      <c r="N250" s="228"/>
      <c r="O250" s="228"/>
      <c r="P250" s="228"/>
    </row>
    <row r="251" spans="1:16" ht="28.35" customHeight="1" x14ac:dyDescent="0.2">
      <c r="A251" s="229" t="s">
        <v>180</v>
      </c>
      <c r="B251" s="229"/>
      <c r="C251" s="229"/>
      <c r="D251" s="128"/>
      <c r="E251" s="128"/>
      <c r="F251" s="229" t="s">
        <v>179</v>
      </c>
      <c r="G251" s="229"/>
      <c r="H251" s="229"/>
      <c r="I251" s="229"/>
      <c r="J251" s="128"/>
      <c r="K251" s="128"/>
      <c r="L251" s="228"/>
      <c r="M251" s="228"/>
      <c r="N251" s="228"/>
      <c r="O251" s="228"/>
      <c r="P251" s="228"/>
    </row>
    <row r="252" spans="1:16" ht="28.35" customHeight="1" x14ac:dyDescent="0.2">
      <c r="A252" s="232" t="s">
        <v>182</v>
      </c>
      <c r="B252" s="232"/>
      <c r="C252" s="232"/>
      <c r="D252" s="145">
        <f>SUM(D253)</f>
        <v>0</v>
      </c>
      <c r="E252" s="145">
        <f>SUM(E253)</f>
        <v>0</v>
      </c>
      <c r="F252" s="232" t="s">
        <v>181</v>
      </c>
      <c r="G252" s="232"/>
      <c r="H252" s="232"/>
      <c r="I252" s="232"/>
      <c r="J252" s="145">
        <f>J253</f>
        <v>0</v>
      </c>
      <c r="K252" s="145">
        <f>K253</f>
        <v>0</v>
      </c>
      <c r="L252" s="228"/>
      <c r="M252" s="228"/>
      <c r="N252" s="228"/>
      <c r="O252" s="228"/>
      <c r="P252" s="228"/>
    </row>
    <row r="253" spans="1:16" ht="28.35" customHeight="1" x14ac:dyDescent="0.2">
      <c r="A253" s="229" t="s">
        <v>184</v>
      </c>
      <c r="B253" s="229"/>
      <c r="C253" s="229"/>
      <c r="D253" s="128"/>
      <c r="E253" s="128"/>
      <c r="F253" s="128" t="s">
        <v>248</v>
      </c>
      <c r="G253" s="128"/>
      <c r="H253" s="128"/>
      <c r="I253" s="128"/>
      <c r="J253" s="128"/>
      <c r="K253" s="128"/>
      <c r="L253" s="228"/>
      <c r="M253" s="228"/>
      <c r="N253" s="228"/>
      <c r="O253" s="228"/>
      <c r="P253" s="228"/>
    </row>
    <row r="254" spans="1:16" ht="28.35" customHeight="1" x14ac:dyDescent="0.2">
      <c r="A254" s="232" t="s">
        <v>186</v>
      </c>
      <c r="B254" s="232"/>
      <c r="C254" s="232"/>
      <c r="D254" s="145">
        <f>SUM(D255)</f>
        <v>0</v>
      </c>
      <c r="E254" s="145">
        <f>SUM(E255)</f>
        <v>0</v>
      </c>
      <c r="F254" s="232" t="s">
        <v>185</v>
      </c>
      <c r="G254" s="232"/>
      <c r="H254" s="232"/>
      <c r="I254" s="232"/>
      <c r="J254" s="145">
        <f>SUM(J255:J255)</f>
        <v>0</v>
      </c>
      <c r="K254" s="145">
        <f>SUM(K255:K255)</f>
        <v>0</v>
      </c>
      <c r="L254" s="228"/>
      <c r="M254" s="228"/>
      <c r="N254" s="228"/>
      <c r="O254" s="228"/>
      <c r="P254" s="228"/>
    </row>
    <row r="255" spans="1:16" ht="28.35" customHeight="1" x14ac:dyDescent="0.2">
      <c r="A255" s="229" t="s">
        <v>188</v>
      </c>
      <c r="B255" s="229"/>
      <c r="C255" s="229"/>
      <c r="D255" s="128"/>
      <c r="E255" s="128"/>
      <c r="F255" s="229" t="s">
        <v>187</v>
      </c>
      <c r="G255" s="229"/>
      <c r="H255" s="229"/>
      <c r="I255" s="229"/>
      <c r="J255" s="128"/>
      <c r="K255" s="128"/>
      <c r="L255" s="228"/>
      <c r="M255" s="228"/>
      <c r="N255" s="228"/>
      <c r="O255" s="228"/>
      <c r="P255" s="228"/>
    </row>
    <row r="256" spans="1:16" ht="28.35" customHeight="1" x14ac:dyDescent="0.2">
      <c r="A256" s="237" t="s">
        <v>189</v>
      </c>
      <c r="B256" s="237"/>
      <c r="C256" s="237"/>
      <c r="D256" s="90">
        <f>SUM(D257:D259)</f>
        <v>0</v>
      </c>
      <c r="E256" s="90">
        <f>SUM(E257:E259)</f>
        <v>0</v>
      </c>
      <c r="F256" s="233" t="s">
        <v>190</v>
      </c>
      <c r="G256" s="233"/>
      <c r="H256" s="233"/>
      <c r="I256" s="233"/>
      <c r="J256" s="90">
        <f>SUM(J257:J259)</f>
        <v>0</v>
      </c>
      <c r="K256" s="90">
        <f>SUM(K257:K259)</f>
        <v>0</v>
      </c>
      <c r="L256" s="228"/>
      <c r="M256" s="228"/>
      <c r="N256" s="228"/>
      <c r="O256" s="228"/>
      <c r="P256" s="228"/>
    </row>
    <row r="257" spans="1:16" ht="28.35" customHeight="1" x14ac:dyDescent="0.2">
      <c r="A257" s="229" t="s">
        <v>117</v>
      </c>
      <c r="B257" s="229"/>
      <c r="C257" s="229"/>
      <c r="D257" s="128"/>
      <c r="E257" s="128"/>
      <c r="F257" s="229" t="s">
        <v>249</v>
      </c>
      <c r="G257" s="229"/>
      <c r="H257" s="229"/>
      <c r="I257" s="229"/>
      <c r="J257" s="128"/>
      <c r="K257" s="128"/>
      <c r="L257" s="228"/>
      <c r="M257" s="228"/>
      <c r="N257" s="228"/>
      <c r="O257" s="228"/>
      <c r="P257" s="228"/>
    </row>
    <row r="258" spans="1:16" ht="28.35" customHeight="1" x14ac:dyDescent="0.2">
      <c r="A258" s="229" t="s">
        <v>118</v>
      </c>
      <c r="B258" s="229"/>
      <c r="C258" s="229"/>
      <c r="D258" s="128"/>
      <c r="E258" s="128"/>
      <c r="F258" s="229" t="s">
        <v>191</v>
      </c>
      <c r="G258" s="229"/>
      <c r="H258" s="229"/>
      <c r="I258" s="229"/>
      <c r="J258" s="128"/>
      <c r="K258" s="128"/>
      <c r="L258" s="228"/>
      <c r="M258" s="228"/>
      <c r="N258" s="228"/>
      <c r="O258" s="228"/>
      <c r="P258" s="228"/>
    </row>
    <row r="259" spans="1:16" ht="28.35" customHeight="1" x14ac:dyDescent="0.2">
      <c r="A259" s="229" t="s">
        <v>192</v>
      </c>
      <c r="B259" s="229"/>
      <c r="C259" s="229"/>
      <c r="D259" s="128"/>
      <c r="E259" s="128"/>
      <c r="F259" s="229"/>
      <c r="G259" s="229"/>
      <c r="H259" s="229"/>
      <c r="I259" s="229"/>
      <c r="J259" s="128"/>
      <c r="K259" s="128"/>
      <c r="L259" s="228"/>
      <c r="M259" s="228"/>
      <c r="N259" s="228"/>
      <c r="O259" s="228"/>
      <c r="P259" s="228"/>
    </row>
    <row r="260" spans="1:16" ht="28.35" customHeight="1" x14ac:dyDescent="0.2">
      <c r="A260" s="230" t="s">
        <v>250</v>
      </c>
      <c r="B260" s="230"/>
      <c r="C260" s="230"/>
      <c r="D260" s="151">
        <f>D226+D230+D236+D241+D244+D248+D250+D252+D254+D256</f>
        <v>0</v>
      </c>
      <c r="E260" s="151">
        <f>SUM(E226+E230+E236+E241+E244+E248+E250+E252+E254+E256)</f>
        <v>0</v>
      </c>
      <c r="F260" s="234" t="s">
        <v>251</v>
      </c>
      <c r="G260" s="234"/>
      <c r="H260" s="234"/>
      <c r="I260" s="234"/>
      <c r="J260" s="151">
        <f>SUM(J226+J228+J230+J244+J248+J250+J252+J254+J256)</f>
        <v>0</v>
      </c>
      <c r="K260" s="151">
        <f>SUM(K226+K228+K230+K244+K248+K250+K252+K254+K256)</f>
        <v>0</v>
      </c>
      <c r="L260" s="228"/>
      <c r="M260" s="228"/>
      <c r="N260" s="228"/>
      <c r="O260" s="228"/>
      <c r="P260" s="228"/>
    </row>
    <row r="261" spans="1:16" ht="28.35" customHeight="1" x14ac:dyDescent="0.2">
      <c r="A261" s="235" t="s">
        <v>2015</v>
      </c>
      <c r="B261" s="235"/>
      <c r="C261" s="235"/>
      <c r="D261" s="152"/>
      <c r="E261" s="156">
        <f>IF(K260-E260&gt;0,K260-E260,0)</f>
        <v>0</v>
      </c>
      <c r="F261" s="235" t="s">
        <v>252</v>
      </c>
      <c r="G261" s="235"/>
      <c r="H261" s="235"/>
      <c r="I261" s="235"/>
      <c r="J261" s="152"/>
      <c r="K261" s="156">
        <f>IF(K260-E260&gt;0,0,E260-K260)</f>
        <v>0</v>
      </c>
      <c r="L261" s="228"/>
      <c r="M261" s="228"/>
      <c r="N261" s="228"/>
      <c r="O261" s="228"/>
      <c r="P261" s="228"/>
    </row>
    <row r="262" spans="1:16" ht="6" customHeight="1" x14ac:dyDescent="0.2">
      <c r="A262" s="220"/>
      <c r="B262" s="221"/>
      <c r="C262" s="221"/>
      <c r="D262" s="221"/>
      <c r="E262" s="221"/>
      <c r="F262" s="221"/>
      <c r="G262" s="221"/>
      <c r="H262" s="221"/>
      <c r="I262" s="221"/>
      <c r="J262" s="221"/>
      <c r="K262" s="222"/>
      <c r="L262" s="228"/>
      <c r="M262" s="228"/>
      <c r="N262" s="228"/>
      <c r="O262" s="228"/>
      <c r="P262" s="228"/>
    </row>
    <row r="263" spans="1:16" ht="28.35" customHeight="1" x14ac:dyDescent="0.2">
      <c r="A263" s="223" t="s">
        <v>193</v>
      </c>
      <c r="B263" s="224"/>
      <c r="C263" s="224"/>
      <c r="D263" s="224"/>
      <c r="E263" s="224"/>
      <c r="F263" s="224"/>
      <c r="G263" s="224"/>
      <c r="H263" s="224"/>
      <c r="I263" s="224"/>
      <c r="J263" s="224"/>
      <c r="K263" s="225"/>
      <c r="L263" s="210"/>
      <c r="M263" s="210"/>
      <c r="N263" s="210"/>
      <c r="O263" s="210"/>
      <c r="P263" s="210"/>
    </row>
    <row r="264" spans="1:16" ht="28.35" customHeight="1" x14ac:dyDescent="0.2">
      <c r="A264" s="229" t="s">
        <v>194</v>
      </c>
      <c r="B264" s="229"/>
      <c r="C264" s="229"/>
      <c r="D264" s="128"/>
      <c r="E264" s="128"/>
      <c r="F264" s="229" t="s">
        <v>195</v>
      </c>
      <c r="G264" s="229"/>
      <c r="H264" s="229"/>
      <c r="I264" s="229"/>
      <c r="J264" s="128"/>
      <c r="K264" s="128"/>
      <c r="L264" s="210"/>
      <c r="M264" s="210"/>
      <c r="N264" s="210"/>
      <c r="O264" s="210"/>
      <c r="P264" s="210"/>
    </row>
    <row r="265" spans="1:16" ht="28.35" customHeight="1" x14ac:dyDescent="0.2">
      <c r="A265" s="229" t="s">
        <v>196</v>
      </c>
      <c r="B265" s="229"/>
      <c r="C265" s="229"/>
      <c r="D265" s="128"/>
      <c r="E265" s="128"/>
      <c r="F265" s="229" t="s">
        <v>197</v>
      </c>
      <c r="G265" s="229"/>
      <c r="H265" s="229"/>
      <c r="I265" s="229"/>
      <c r="J265" s="128"/>
      <c r="K265" s="128"/>
      <c r="L265" s="210"/>
      <c r="M265" s="210"/>
      <c r="N265" s="210"/>
      <c r="O265" s="210"/>
      <c r="P265" s="210"/>
    </row>
    <row r="266" spans="1:16" ht="28.35" customHeight="1" x14ac:dyDescent="0.2">
      <c r="A266" s="229" t="s">
        <v>198</v>
      </c>
      <c r="B266" s="229"/>
      <c r="C266" s="229"/>
      <c r="D266" s="128"/>
      <c r="E266" s="128"/>
      <c r="F266" s="229" t="s">
        <v>199</v>
      </c>
      <c r="G266" s="229"/>
      <c r="H266" s="229"/>
      <c r="I266" s="229"/>
      <c r="J266" s="128"/>
      <c r="K266" s="128"/>
      <c r="L266" s="210"/>
      <c r="M266" s="210"/>
      <c r="N266" s="210"/>
      <c r="O266" s="210"/>
      <c r="P266" s="210"/>
    </row>
    <row r="267" spans="1:16" ht="28.35" customHeight="1" x14ac:dyDescent="0.2">
      <c r="A267" s="229" t="s">
        <v>200</v>
      </c>
      <c r="B267" s="229"/>
      <c r="C267" s="229"/>
      <c r="D267" s="128"/>
      <c r="E267" s="128"/>
      <c r="F267" s="229" t="s">
        <v>201</v>
      </c>
      <c r="G267" s="229"/>
      <c r="H267" s="229"/>
      <c r="I267" s="229"/>
      <c r="J267" s="128"/>
      <c r="K267" s="128"/>
      <c r="L267" s="210"/>
      <c r="M267" s="210"/>
      <c r="N267" s="210"/>
      <c r="O267" s="210"/>
      <c r="P267" s="210"/>
    </row>
    <row r="268" spans="1:16" ht="28.35" customHeight="1" x14ac:dyDescent="0.2">
      <c r="A268" s="229" t="s">
        <v>202</v>
      </c>
      <c r="B268" s="229"/>
      <c r="C268" s="229"/>
      <c r="D268" s="128"/>
      <c r="E268" s="128"/>
      <c r="F268" s="229"/>
      <c r="G268" s="229"/>
      <c r="H268" s="229"/>
      <c r="I268" s="229"/>
      <c r="J268" s="128"/>
      <c r="K268" s="128"/>
      <c r="L268" s="210"/>
      <c r="M268" s="210"/>
      <c r="N268" s="210"/>
      <c r="O268" s="210"/>
      <c r="P268" s="210"/>
    </row>
    <row r="269" spans="1:16" ht="28.35" customHeight="1" x14ac:dyDescent="0.2">
      <c r="A269" s="230" t="s">
        <v>203</v>
      </c>
      <c r="B269" s="230"/>
      <c r="C269" s="230"/>
      <c r="D269" s="151">
        <f>D260+D264+D265+D266+D267+D268</f>
        <v>0</v>
      </c>
      <c r="E269" s="151">
        <f>E260+E261+E264+E265+E266+E267+E268</f>
        <v>0</v>
      </c>
      <c r="F269" s="230" t="s">
        <v>203</v>
      </c>
      <c r="G269" s="230"/>
      <c r="H269" s="230"/>
      <c r="I269" s="230"/>
      <c r="J269" s="151">
        <f>J260+J264+J265+J266+J267+J268</f>
        <v>0</v>
      </c>
      <c r="K269" s="151">
        <f>K260+K261+K264+K265+K266+K267+K268</f>
        <v>0</v>
      </c>
      <c r="L269" s="210"/>
      <c r="M269" s="210"/>
      <c r="N269" s="210"/>
      <c r="O269" s="210"/>
      <c r="P269" s="210"/>
    </row>
    <row r="270" spans="1:16" ht="28.35" customHeight="1" x14ac:dyDescent="0.2">
      <c r="A270" s="211" t="s">
        <v>238</v>
      </c>
      <c r="B270" s="212"/>
      <c r="C270" s="212"/>
      <c r="D270" s="212"/>
      <c r="E270" s="212"/>
      <c r="F270" s="212"/>
      <c r="G270" s="212"/>
      <c r="H270" s="212"/>
      <c r="I270" s="212"/>
      <c r="J270" s="212"/>
      <c r="K270" s="213"/>
    </row>
  </sheetData>
  <mergeCells count="468">
    <mergeCell ref="D59:J59"/>
    <mergeCell ref="A55:J55"/>
    <mergeCell ref="B56:E56"/>
    <mergeCell ref="F56:G56"/>
    <mergeCell ref="H56:I56"/>
    <mergeCell ref="K56:L56"/>
    <mergeCell ref="M56:R56"/>
    <mergeCell ref="D57:J57"/>
    <mergeCell ref="B58:I58"/>
    <mergeCell ref="J58:K58"/>
    <mergeCell ref="L58:R58"/>
    <mergeCell ref="A50:J50"/>
    <mergeCell ref="B51:E51"/>
    <mergeCell ref="F51:G51"/>
    <mergeCell ref="H51:I51"/>
    <mergeCell ref="K51:L51"/>
    <mergeCell ref="M51:R51"/>
    <mergeCell ref="D52:J52"/>
    <mergeCell ref="B53:I53"/>
    <mergeCell ref="J53:K53"/>
    <mergeCell ref="L53:R53"/>
    <mergeCell ref="E214:J214"/>
    <mergeCell ref="E213:J213"/>
    <mergeCell ref="E215:J215"/>
    <mergeCell ref="E216:J216"/>
    <mergeCell ref="E217:J217"/>
    <mergeCell ref="E218:J218"/>
    <mergeCell ref="E219:J219"/>
    <mergeCell ref="A213:C213"/>
    <mergeCell ref="A214:C214"/>
    <mergeCell ref="A215:C215"/>
    <mergeCell ref="A216:C216"/>
    <mergeCell ref="A217:C217"/>
    <mergeCell ref="A218:C218"/>
    <mergeCell ref="A219:C219"/>
    <mergeCell ref="A212:C212"/>
    <mergeCell ref="J198:N198"/>
    <mergeCell ref="J199:N199"/>
    <mergeCell ref="J200:N200"/>
    <mergeCell ref="J201:N201"/>
    <mergeCell ref="J202:N202"/>
    <mergeCell ref="J203:N203"/>
    <mergeCell ref="J204:N204"/>
    <mergeCell ref="J205:N205"/>
    <mergeCell ref="J206:N206"/>
    <mergeCell ref="E202:H202"/>
    <mergeCell ref="E203:H203"/>
    <mergeCell ref="E205:H205"/>
    <mergeCell ref="A198:I198"/>
    <mergeCell ref="A206:I206"/>
    <mergeCell ref="E204:H204"/>
    <mergeCell ref="A199:I199"/>
    <mergeCell ref="A208:AB208"/>
    <mergeCell ref="E212:J212"/>
    <mergeCell ref="J173:N173"/>
    <mergeCell ref="J174:N174"/>
    <mergeCell ref="J175:N175"/>
    <mergeCell ref="J176:N176"/>
    <mergeCell ref="J177:N177"/>
    <mergeCell ref="J178:N178"/>
    <mergeCell ref="E162:H162"/>
    <mergeCell ref="J162:N162"/>
    <mergeCell ref="J163:N163"/>
    <mergeCell ref="J164:N164"/>
    <mergeCell ref="J165:N165"/>
    <mergeCell ref="J166:N166"/>
    <mergeCell ref="J167:N167"/>
    <mergeCell ref="J168:N168"/>
    <mergeCell ref="J169:N169"/>
    <mergeCell ref="E163:H163"/>
    <mergeCell ref="E164:H164"/>
    <mergeCell ref="A196:C196"/>
    <mergeCell ref="A197:C197"/>
    <mergeCell ref="A204:C204"/>
    <mergeCell ref="A205:C205"/>
    <mergeCell ref="E165:H165"/>
    <mergeCell ref="E166:H166"/>
    <mergeCell ref="E167:H167"/>
    <mergeCell ref="E168:H168"/>
    <mergeCell ref="E169:H169"/>
    <mergeCell ref="E170:H170"/>
    <mergeCell ref="E171:H171"/>
    <mergeCell ref="E172:H172"/>
    <mergeCell ref="E173:H173"/>
    <mergeCell ref="E174:H174"/>
    <mergeCell ref="E175:H175"/>
    <mergeCell ref="E176:H176"/>
    <mergeCell ref="E177:H177"/>
    <mergeCell ref="E178:H178"/>
    <mergeCell ref="E181:H181"/>
    <mergeCell ref="E182:H182"/>
    <mergeCell ref="E196:H196"/>
    <mergeCell ref="E197:H197"/>
    <mergeCell ref="E200:H200"/>
    <mergeCell ref="E201:H201"/>
    <mergeCell ref="J188:N188"/>
    <mergeCell ref="J189:N189"/>
    <mergeCell ref="J190:N190"/>
    <mergeCell ref="J191:N191"/>
    <mergeCell ref="J193:N193"/>
    <mergeCell ref="J194:N194"/>
    <mergeCell ref="J195:N195"/>
    <mergeCell ref="E183:H183"/>
    <mergeCell ref="E184:H184"/>
    <mergeCell ref="E185:H185"/>
    <mergeCell ref="E186:H186"/>
    <mergeCell ref="E187:H187"/>
    <mergeCell ref="E188:H188"/>
    <mergeCell ref="J183:N183"/>
    <mergeCell ref="J184:N184"/>
    <mergeCell ref="J185:N185"/>
    <mergeCell ref="J186:N186"/>
    <mergeCell ref="J187:N187"/>
    <mergeCell ref="J192:N192"/>
    <mergeCell ref="J196:N196"/>
    <mergeCell ref="A138:AB138"/>
    <mergeCell ref="A157:AB157"/>
    <mergeCell ref="A158:AB158"/>
    <mergeCell ref="E189:H189"/>
    <mergeCell ref="E190:H190"/>
    <mergeCell ref="E191:H191"/>
    <mergeCell ref="E192:H192"/>
    <mergeCell ref="E193:H193"/>
    <mergeCell ref="E194:H194"/>
    <mergeCell ref="E195:H195"/>
    <mergeCell ref="A178:C178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79:C179"/>
    <mergeCell ref="A180:C180"/>
    <mergeCell ref="A181:C181"/>
    <mergeCell ref="J197:N197"/>
    <mergeCell ref="A200:C200"/>
    <mergeCell ref="A201:C201"/>
    <mergeCell ref="A202:C202"/>
    <mergeCell ref="A203:C203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82:C182"/>
    <mergeCell ref="A183:C183"/>
    <mergeCell ref="A184:C184"/>
    <mergeCell ref="A185:C185"/>
    <mergeCell ref="A186:C186"/>
    <mergeCell ref="J150:R150"/>
    <mergeCell ref="J151:R151"/>
    <mergeCell ref="J152:R152"/>
    <mergeCell ref="J153:R153"/>
    <mergeCell ref="J154:R154"/>
    <mergeCell ref="J155:R155"/>
    <mergeCell ref="C150:H150"/>
    <mergeCell ref="A151:H151"/>
    <mergeCell ref="A155:H155"/>
    <mergeCell ref="A153:H153"/>
    <mergeCell ref="A154:H154"/>
    <mergeCell ref="A150:B150"/>
    <mergeCell ref="A152:H152"/>
    <mergeCell ref="E179:H179"/>
    <mergeCell ref="E180:H180"/>
    <mergeCell ref="J181:N181"/>
    <mergeCell ref="J182:N182"/>
    <mergeCell ref="J179:N179"/>
    <mergeCell ref="J180:N180"/>
    <mergeCell ref="J170:N170"/>
    <mergeCell ref="J171:N171"/>
    <mergeCell ref="J172:N172"/>
    <mergeCell ref="A140:R140"/>
    <mergeCell ref="J143:R143"/>
    <mergeCell ref="J144:R144"/>
    <mergeCell ref="J145:R145"/>
    <mergeCell ref="J146:R146"/>
    <mergeCell ref="J147:R147"/>
    <mergeCell ref="J148:R148"/>
    <mergeCell ref="J149:R149"/>
    <mergeCell ref="J132:L132"/>
    <mergeCell ref="J133:L133"/>
    <mergeCell ref="J134:L134"/>
    <mergeCell ref="J135:L135"/>
    <mergeCell ref="A142:B142"/>
    <mergeCell ref="A143:B143"/>
    <mergeCell ref="A144:B144"/>
    <mergeCell ref="J142:R142"/>
    <mergeCell ref="C148:H148"/>
    <mergeCell ref="A145:B145"/>
    <mergeCell ref="A146:B146"/>
    <mergeCell ref="A147:B147"/>
    <mergeCell ref="A148:B148"/>
    <mergeCell ref="C149:H149"/>
    <mergeCell ref="A149:B149"/>
    <mergeCell ref="C142:H142"/>
    <mergeCell ref="O125:R125"/>
    <mergeCell ref="O126:R126"/>
    <mergeCell ref="O127:R127"/>
    <mergeCell ref="O130:R130"/>
    <mergeCell ref="O131:R131"/>
    <mergeCell ref="O132:R132"/>
    <mergeCell ref="O133:R133"/>
    <mergeCell ref="A60:AB60"/>
    <mergeCell ref="A3:AB3"/>
    <mergeCell ref="D130:E131"/>
    <mergeCell ref="B130:C130"/>
    <mergeCell ref="J127:L127"/>
    <mergeCell ref="F20:G20"/>
    <mergeCell ref="F41:G41"/>
    <mergeCell ref="J27:K27"/>
    <mergeCell ref="J34:K34"/>
    <mergeCell ref="F46:G46"/>
    <mergeCell ref="K68:V68"/>
    <mergeCell ref="J128:L128"/>
    <mergeCell ref="J130:L130"/>
    <mergeCell ref="J131:L131"/>
    <mergeCell ref="B122:T122"/>
    <mergeCell ref="B123:T123"/>
    <mergeCell ref="B14:C14"/>
    <mergeCell ref="A1:AB1"/>
    <mergeCell ref="A9:R9"/>
    <mergeCell ref="A22:R22"/>
    <mergeCell ref="A38:R38"/>
    <mergeCell ref="A65:AB65"/>
    <mergeCell ref="K61:L61"/>
    <mergeCell ref="M61:T61"/>
    <mergeCell ref="U63:AB63"/>
    <mergeCell ref="D125:E126"/>
    <mergeCell ref="B125:C125"/>
    <mergeCell ref="J125:L125"/>
    <mergeCell ref="J126:L126"/>
    <mergeCell ref="W68:AB68"/>
    <mergeCell ref="A61:H61"/>
    <mergeCell ref="A62:J62"/>
    <mergeCell ref="B63:E63"/>
    <mergeCell ref="F63:G63"/>
    <mergeCell ref="H63:I63"/>
    <mergeCell ref="K63:L63"/>
    <mergeCell ref="M63:R63"/>
    <mergeCell ref="S66:T66"/>
    <mergeCell ref="K66:P66"/>
    <mergeCell ref="M27:N27"/>
    <mergeCell ref="M34:N34"/>
    <mergeCell ref="A2:J2"/>
    <mergeCell ref="A11:J11"/>
    <mergeCell ref="D15:J15"/>
    <mergeCell ref="B5:R5"/>
    <mergeCell ref="A24:J24"/>
    <mergeCell ref="J25:K25"/>
    <mergeCell ref="L25:R25"/>
    <mergeCell ref="E27:I27"/>
    <mergeCell ref="O27:R27"/>
    <mergeCell ref="J12:K12"/>
    <mergeCell ref="E14:I14"/>
    <mergeCell ref="O14:R14"/>
    <mergeCell ref="L12:R12"/>
    <mergeCell ref="B25:I25"/>
    <mergeCell ref="B12:I12"/>
    <mergeCell ref="A19:J19"/>
    <mergeCell ref="B20:E20"/>
    <mergeCell ref="H20:I20"/>
    <mergeCell ref="K20:L20"/>
    <mergeCell ref="M20:R20"/>
    <mergeCell ref="A16:J16"/>
    <mergeCell ref="B17:E17"/>
    <mergeCell ref="H17:N17"/>
    <mergeCell ref="B27:C27"/>
    <mergeCell ref="B32:I32"/>
    <mergeCell ref="L32:R32"/>
    <mergeCell ref="E34:I34"/>
    <mergeCell ref="O34:R34"/>
    <mergeCell ref="D35:J35"/>
    <mergeCell ref="B36:I36"/>
    <mergeCell ref="D28:J28"/>
    <mergeCell ref="A31:J31"/>
    <mergeCell ref="B29:I29"/>
    <mergeCell ref="B34:C34"/>
    <mergeCell ref="C143:H143"/>
    <mergeCell ref="C144:H144"/>
    <mergeCell ref="C145:H145"/>
    <mergeCell ref="C146:H146"/>
    <mergeCell ref="C147:H147"/>
    <mergeCell ref="A235:C235"/>
    <mergeCell ref="L48:R48"/>
    <mergeCell ref="C68:C69"/>
    <mergeCell ref="D68:D69"/>
    <mergeCell ref="E68:E69"/>
    <mergeCell ref="F68:F69"/>
    <mergeCell ref="G68:G69"/>
    <mergeCell ref="H68:H69"/>
    <mergeCell ref="I68:I69"/>
    <mergeCell ref="A226:C226"/>
    <mergeCell ref="A227:C227"/>
    <mergeCell ref="A228:C228"/>
    <mergeCell ref="A229:C229"/>
    <mergeCell ref="A230:C230"/>
    <mergeCell ref="A231:C231"/>
    <mergeCell ref="A232:C232"/>
    <mergeCell ref="A68:A69"/>
    <mergeCell ref="B68:B69"/>
    <mergeCell ref="A233:C233"/>
    <mergeCell ref="B7:E7"/>
    <mergeCell ref="G7:H7"/>
    <mergeCell ref="I7:J7"/>
    <mergeCell ref="M14:N14"/>
    <mergeCell ref="J14:K14"/>
    <mergeCell ref="J68:J69"/>
    <mergeCell ref="K41:L41"/>
    <mergeCell ref="M41:R41"/>
    <mergeCell ref="B43:I43"/>
    <mergeCell ref="J43:K43"/>
    <mergeCell ref="L43:R43"/>
    <mergeCell ref="D47:J47"/>
    <mergeCell ref="B48:I48"/>
    <mergeCell ref="K46:L46"/>
    <mergeCell ref="M46:R46"/>
    <mergeCell ref="D42:J42"/>
    <mergeCell ref="A40:J40"/>
    <mergeCell ref="B41:E41"/>
    <mergeCell ref="H41:I41"/>
    <mergeCell ref="A45:J45"/>
    <mergeCell ref="B46:E46"/>
    <mergeCell ref="H46:I46"/>
    <mergeCell ref="J48:K48"/>
    <mergeCell ref="J32:K32"/>
    <mergeCell ref="A234:C234"/>
    <mergeCell ref="A255:C255"/>
    <mergeCell ref="A256:C256"/>
    <mergeCell ref="A257:C257"/>
    <mergeCell ref="A258:C258"/>
    <mergeCell ref="A259:C259"/>
    <mergeCell ref="A260:C260"/>
    <mergeCell ref="A261:C261"/>
    <mergeCell ref="A245:C245"/>
    <mergeCell ref="A244:C244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64:C264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65:C265"/>
    <mergeCell ref="A266:C266"/>
    <mergeCell ref="A267:C267"/>
    <mergeCell ref="A268:C268"/>
    <mergeCell ref="A269:C269"/>
    <mergeCell ref="A225:C225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3:I243"/>
    <mergeCell ref="F256:I256"/>
    <mergeCell ref="F257:I257"/>
    <mergeCell ref="F258:I258"/>
    <mergeCell ref="F259:I259"/>
    <mergeCell ref="F260:I260"/>
    <mergeCell ref="F261:I261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64:I264"/>
    <mergeCell ref="F265:I265"/>
    <mergeCell ref="F266:I266"/>
    <mergeCell ref="F267:I267"/>
    <mergeCell ref="F268:I268"/>
    <mergeCell ref="F269:I269"/>
    <mergeCell ref="L225:P225"/>
    <mergeCell ref="L226:P226"/>
    <mergeCell ref="L227:P227"/>
    <mergeCell ref="L228:P228"/>
    <mergeCell ref="L229:P229"/>
    <mergeCell ref="L230:P230"/>
    <mergeCell ref="L231:P231"/>
    <mergeCell ref="L232:P232"/>
    <mergeCell ref="L233:P233"/>
    <mergeCell ref="L234:P234"/>
    <mergeCell ref="L235:P235"/>
    <mergeCell ref="L236:P236"/>
    <mergeCell ref="L237:P237"/>
    <mergeCell ref="L238:P238"/>
    <mergeCell ref="L239:P239"/>
    <mergeCell ref="L240:P240"/>
    <mergeCell ref="F254:I254"/>
    <mergeCell ref="F255:I255"/>
    <mergeCell ref="L255:P255"/>
    <mergeCell ref="L256:P256"/>
    <mergeCell ref="L257:P257"/>
    <mergeCell ref="L258:P258"/>
    <mergeCell ref="L241:P241"/>
    <mergeCell ref="L243:P243"/>
    <mergeCell ref="L244:P244"/>
    <mergeCell ref="L245:P245"/>
    <mergeCell ref="L246:P246"/>
    <mergeCell ref="L247:P247"/>
    <mergeCell ref="L248:P248"/>
    <mergeCell ref="L249:P249"/>
    <mergeCell ref="L250:P250"/>
    <mergeCell ref="L267:P267"/>
    <mergeCell ref="L268:P268"/>
    <mergeCell ref="L269:P269"/>
    <mergeCell ref="A270:K270"/>
    <mergeCell ref="F242:I242"/>
    <mergeCell ref="L242:P242"/>
    <mergeCell ref="A262:K262"/>
    <mergeCell ref="A263:K263"/>
    <mergeCell ref="A160:R160"/>
    <mergeCell ref="A210:R210"/>
    <mergeCell ref="A222:R222"/>
    <mergeCell ref="A223:R223"/>
    <mergeCell ref="L259:P259"/>
    <mergeCell ref="L260:P260"/>
    <mergeCell ref="L261:P261"/>
    <mergeCell ref="L262:P262"/>
    <mergeCell ref="L263:P263"/>
    <mergeCell ref="L264:P264"/>
    <mergeCell ref="L265:P265"/>
    <mergeCell ref="L266:P266"/>
    <mergeCell ref="L251:P251"/>
    <mergeCell ref="L252:P252"/>
    <mergeCell ref="L253:P253"/>
    <mergeCell ref="L254:P254"/>
  </mergeCells>
  <dataValidations xWindow="908" yWindow="541" count="23">
    <dataValidation allowBlank="1" showInputMessage="1" showErrorMessage="1" prompt="Lycée STS et/ou CPGE, université, IUT, grande école, IFSI, écoles du service public..." sqref="L12:R12 L25:R25 L32:R32"/>
    <dataValidation allowBlank="1" showInputMessage="1" showErrorMessage="1" prompt="la demande vient en supplément d'un éventuel reliquat 23-24_x000a_" sqref="Z70:Z120"/>
    <dataValidation allowBlank="1" showInputMessage="1" showErrorMessage="1" prompt="cf. colonne B de l'onglet &quot;caractéristiques EPLE&quot; " sqref="A70:A120"/>
    <dataValidation allowBlank="1" showInputMessage="1" showErrorMessage="1" prompt="cf. colonne A de l'onglet &quot;caractéristiques EPLE&quot;" sqref="B70:B120"/>
    <dataValidation allowBlank="1" showInputMessage="1" showErrorMessage="1" prompt="le nb de filles et de garçons doit être égal au nb tot. élèves tous niveaux confondus (colonne V)" sqref="S70:T120"/>
    <dataValidation allowBlank="1" showInputMessage="1" showErrorMessage="1" prompt="la somme reportée ici correspond à la dde de subvention de la Tête de Cordée auprès de la POLITIQUE DE LA VILLE (si pas concerné,noter 0) - Le projet doit s'adresser à des élèves en QPV et un dossier de financement est à déposer sur la plateforme Dauphin" sqref="I169"/>
    <dataValidation allowBlank="1" showInputMessage="1" showErrorMessage="1" prompt="la somme notée ici correspond à la demande de subvention de la Tête de Cordée auprès du RECTORAT" sqref="I168"/>
    <dataValidation allowBlank="1" showInputMessage="1" showErrorMessage="1" prompt="noter ici l'éventuel reliquat N-1 (voir bilan exécuté ci-dessous)_x000a_" sqref="E194"/>
    <dataValidation allowBlank="1" showInputMessage="1" showErrorMessage="1" prompt="Ce montant correspond à la subvention obtenue" sqref="K231:K242"/>
    <dataValidation allowBlank="1" showInputMessage="1" showErrorMessage="1" prompt="voir AAP N-1 _x000a_Ce montant correspond à la subvention demandée " sqref="J237 J239"/>
    <dataValidation allowBlank="1" showInputMessage="1" showErrorMessage="1" prompt="voir AAP N-1_x000a_Ce montant correspond à la subvention demandée " sqref="J231:J236 J238 J240:J242"/>
    <dataValidation allowBlank="1" showInputMessage="1" showErrorMessage="1" prompt="voir AAP N-1" sqref="J227 J229 J264:J268 J245:J247 J249 J251 J253 J255 J257:J259 J243"/>
    <dataValidation allowBlank="1" showInputMessage="1" showErrorMessage="1" prompt="voir AAP en N-1" sqref="D227:D229 D231:D235 D237:D240 D242:D243 D245:D247 D249 D251 D253 D255 D257:D259 D264:D268"/>
    <dataValidation allowBlank="1" showInputMessage="1" showErrorMessage="1" prompt="Préciser l'organisme en commentaires" sqref="I174"/>
    <dataValidation allowBlank="1" showInputMessage="1" showErrorMessage="1" prompt="Préciser le fonds concerné en commentaires" sqref="I175"/>
    <dataValidation allowBlank="1" showInputMessage="1" showErrorMessage="1" prompt="à reporter dans le budget prévisionnel " sqref="E261:F261"/>
    <dataValidation allowBlank="1" showInputMessage="1" showErrorMessage="1" prompt="ex: intervention d'étudiants tuteurs, formation des tuteurs, animation d'ateliers..." sqref="B29:I29 B36:I36"/>
    <dataValidation allowBlank="1" showInputMessage="1" showErrorMessage="1" prompt="Voir notification de subvention reçue en 2023" sqref="W70:W120"/>
    <dataValidation allowBlank="1" showInputMessage="1" showErrorMessage="1" prompt="ex: transports 600€ ; billeterie 200€" sqref="X70:X120"/>
    <dataValidation allowBlank="1" showInputMessage="1" showErrorMessage="1" prompt="Pour calculer le reliquat, il convent de réaliser le calcul : Subvention 23-24 obtenue - Dépenses engagées en 23-24. Le reliquat sera reporté sur 24-25." sqref="Y70:Y120"/>
    <dataValidation allowBlank="1" showInputMessage="1" showErrorMessage="1" prompt="voir autres financements possibles dans le guide d'accompagnement de l'AAP Cordées" sqref="AA70:AA120"/>
    <dataValidation allowBlank="1" showInputMessage="1" showErrorMessage="1" prompt="cf. colonne C de l'onglet &quot;caractéristiques EPLE&quot;" sqref="D70:D120"/>
    <dataValidation allowBlank="1" showInputMessage="1" showErrorMessage="1" prompt="noter ici l'éventuel reliquat N-1 (voir bilan exécuté ci-dessous - cellule E261)_x000a_" sqref="I194"/>
  </dataValidations>
  <pageMargins left="0.31496062992125984" right="0.31496062992125984" top="0.29708333333333331" bottom="0.39370078740157483" header="0.51181102362204722" footer="0.19685039370078741"/>
  <pageSetup paperSize="8" scale="62" firstPageNumber="0" fitToHeight="0" orientation="landscape" r:id="rId1"/>
  <headerFooter>
    <oddFooter>&amp;C&amp;F&amp;P&amp;R&amp;P</oddFooter>
  </headerFooter>
  <rowBreaks count="1" manualBreakCount="1">
    <brk id="15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08" yWindow="541" count="9">
        <x14:dataValidation type="list" allowBlank="1" showInputMessage="1" showErrorMessage="1" prompt="cf. colonne F de l'onglet &quot;caractéristiques EPLE&quot;">
          <x14:formula1>
            <xm:f>listes!$C$2:$C$4</xm:f>
          </x14:formula1>
          <xm:sqref>G70:G120</xm:sqref>
        </x14:dataValidation>
        <x14:dataValidation type="list" allowBlank="1" showInputMessage="1" showErrorMessage="1" prompt="cf. colonne G de l'onglet &quot;caractéristiques EPLE&quot;">
          <x14:formula1>
            <xm:f>listes!$D$2:$D$3</xm:f>
          </x14:formula1>
          <xm:sqref>I70:I120</xm:sqref>
        </x14:dataValidation>
        <x14:dataValidation type="list" allowBlank="1" showInputMessage="1" showErrorMessage="1">
          <x14:formula1>
            <xm:f>listes!$E$2:$E$3</xm:f>
          </x14:formula1>
          <xm:sqref>E70:E120</xm:sqref>
        </x14:dataValidation>
        <x14:dataValidation type="list" allowBlank="1" showInputMessage="1" showErrorMessage="1">
          <x14:formula1>
            <xm:f>listes!$A$2:$A$3</xm:f>
          </x14:formula1>
          <xm:sqref>F70:F120</xm:sqref>
        </x14:dataValidation>
        <x14:dataValidation type="list" allowBlank="1" showInputMessage="1" showErrorMessage="1" prompt="cf. colonne H de l'onglet &quot;caractéristiques EPLE&quot;">
          <x14:formula1>
            <xm:f>listes!$F$2:$F$3</xm:f>
          </x14:formula1>
          <xm:sqref>H70:H120</xm:sqref>
        </x14:dataValidation>
        <x14:dataValidation type="list" allowBlank="1" showInputMessage="1" showErrorMessage="1">
          <x14:formula1>
            <xm:f>listes!$G$2:$G$3</xm:f>
          </x14:formula1>
          <xm:sqref>I7:J7</xm:sqref>
        </x14:dataValidation>
        <x14:dataValidation type="list" allowBlank="1" showInputMessage="1" showErrorMessage="1">
          <x14:formula1>
            <xm:f>'Spé niveaux'!$C$10:$C$12</xm:f>
          </x14:formula1>
          <xm:sqref>I61</xm:sqref>
        </x14:dataValidation>
        <x14:dataValidation type="list" allowBlank="1" showInputMessage="1" showErrorMessage="1" prompt="cf. colonne I de l'onglet &quot;caractéristiques EPLE&quot;_x000a_">
          <x14:formula1>
            <xm:f>listes!$G$2:$G$3</xm:f>
          </x14:formula1>
          <xm:sqref>J70:J120</xm:sqref>
        </x14:dataValidation>
        <x14:dataValidation type="list" allowBlank="1" showInputMessage="1" showErrorMessage="1" prompt="cf. colonne E de l'onglet &quot;caractéristiques EPLE&quot;">
          <x14:formula1>
            <xm:f>listes!$B$2:$B$13</xm:f>
          </x14:formula1>
          <xm:sqref>C70:C120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9"/>
  <sheetViews>
    <sheetView workbookViewId="0">
      <selection activeCell="A54" sqref="A54:A579"/>
    </sheetView>
  </sheetViews>
  <sheetFormatPr baseColWidth="10" defaultRowHeight="12.75" x14ac:dyDescent="0.2"/>
  <cols>
    <col min="1" max="1" width="9.85546875" bestFit="1" customWidth="1"/>
    <col min="2" max="2" width="69.7109375" bestFit="1" customWidth="1"/>
    <col min="3" max="3" width="37.42578125" bestFit="1" customWidth="1"/>
    <col min="5" max="5" width="16.42578125" bestFit="1" customWidth="1"/>
    <col min="10" max="10" width="11" bestFit="1" customWidth="1"/>
  </cols>
  <sheetData>
    <row r="1" spans="1:10" ht="45" x14ac:dyDescent="0.2">
      <c r="A1" s="161" t="s">
        <v>271</v>
      </c>
      <c r="B1" s="161" t="s">
        <v>272</v>
      </c>
      <c r="C1" s="161" t="s">
        <v>273</v>
      </c>
      <c r="D1" s="162" t="s">
        <v>274</v>
      </c>
      <c r="E1" s="162" t="s">
        <v>275</v>
      </c>
      <c r="F1" s="163" t="s">
        <v>276</v>
      </c>
      <c r="G1" s="164" t="s">
        <v>277</v>
      </c>
      <c r="H1" s="165" t="s">
        <v>278</v>
      </c>
      <c r="I1" s="166" t="s">
        <v>279</v>
      </c>
      <c r="J1" s="167" t="s">
        <v>280</v>
      </c>
    </row>
    <row r="2" spans="1:10" x14ac:dyDescent="0.2">
      <c r="A2" s="168" t="s">
        <v>281</v>
      </c>
      <c r="B2" s="168" t="s">
        <v>282</v>
      </c>
      <c r="C2" s="168" t="s">
        <v>283</v>
      </c>
      <c r="D2" s="168">
        <v>9</v>
      </c>
      <c r="E2" s="168" t="s">
        <v>284</v>
      </c>
      <c r="F2" s="155"/>
      <c r="G2" s="169">
        <v>1</v>
      </c>
      <c r="H2" s="155"/>
      <c r="I2" s="170">
        <v>1</v>
      </c>
      <c r="J2" s="171" t="s">
        <v>285</v>
      </c>
    </row>
    <row r="3" spans="1:10" x14ac:dyDescent="0.2">
      <c r="A3" s="168" t="s">
        <v>286</v>
      </c>
      <c r="B3" s="168" t="s">
        <v>287</v>
      </c>
      <c r="C3" s="168" t="s">
        <v>288</v>
      </c>
      <c r="D3" s="168">
        <v>9</v>
      </c>
      <c r="E3" s="168" t="s">
        <v>98</v>
      </c>
      <c r="F3" s="155"/>
      <c r="G3" s="168"/>
      <c r="H3" s="168"/>
      <c r="I3" s="168"/>
      <c r="J3" s="172" t="s">
        <v>285</v>
      </c>
    </row>
    <row r="4" spans="1:10" x14ac:dyDescent="0.2">
      <c r="A4" s="168" t="s">
        <v>289</v>
      </c>
      <c r="B4" s="168" t="s">
        <v>290</v>
      </c>
      <c r="C4" s="168" t="s">
        <v>291</v>
      </c>
      <c r="D4" s="168">
        <v>9</v>
      </c>
      <c r="E4" s="168" t="s">
        <v>101</v>
      </c>
      <c r="F4" s="155"/>
      <c r="G4" s="168"/>
      <c r="H4" s="168"/>
      <c r="I4" s="168"/>
      <c r="J4" s="172" t="s">
        <v>285</v>
      </c>
    </row>
    <row r="5" spans="1:10" x14ac:dyDescent="0.2">
      <c r="A5" s="168" t="s">
        <v>292</v>
      </c>
      <c r="B5" s="168" t="s">
        <v>293</v>
      </c>
      <c r="C5" s="168" t="s">
        <v>294</v>
      </c>
      <c r="D5" s="168">
        <v>9</v>
      </c>
      <c r="E5" s="168" t="s">
        <v>101</v>
      </c>
      <c r="F5" s="155"/>
      <c r="G5" s="168"/>
      <c r="H5" s="168"/>
      <c r="I5" s="168"/>
      <c r="J5" s="172" t="s">
        <v>285</v>
      </c>
    </row>
    <row r="6" spans="1:10" x14ac:dyDescent="0.2">
      <c r="A6" s="168" t="s">
        <v>295</v>
      </c>
      <c r="B6" s="168" t="s">
        <v>296</v>
      </c>
      <c r="C6" s="168" t="s">
        <v>294</v>
      </c>
      <c r="D6" s="168">
        <v>9</v>
      </c>
      <c r="E6" s="168" t="s">
        <v>284</v>
      </c>
      <c r="F6" s="173" t="s">
        <v>34</v>
      </c>
      <c r="G6" s="155"/>
      <c r="H6" s="168"/>
      <c r="I6" s="168"/>
      <c r="J6" s="172" t="s">
        <v>297</v>
      </c>
    </row>
    <row r="7" spans="1:10" x14ac:dyDescent="0.2">
      <c r="A7" s="168" t="s">
        <v>298</v>
      </c>
      <c r="B7" s="168" t="s">
        <v>299</v>
      </c>
      <c r="C7" s="168" t="s">
        <v>300</v>
      </c>
      <c r="D7" s="168">
        <v>9</v>
      </c>
      <c r="E7" s="168" t="s">
        <v>284</v>
      </c>
      <c r="F7" s="155"/>
      <c r="G7" s="169">
        <v>1</v>
      </c>
      <c r="H7" s="168"/>
      <c r="I7" s="168"/>
      <c r="J7" s="172" t="s">
        <v>285</v>
      </c>
    </row>
    <row r="8" spans="1:10" x14ac:dyDescent="0.2">
      <c r="A8" s="168" t="s">
        <v>301</v>
      </c>
      <c r="B8" s="168" t="s">
        <v>302</v>
      </c>
      <c r="C8" s="168" t="s">
        <v>303</v>
      </c>
      <c r="D8" s="168">
        <v>9</v>
      </c>
      <c r="E8" s="168" t="s">
        <v>284</v>
      </c>
      <c r="F8" s="155"/>
      <c r="G8" s="169">
        <v>1</v>
      </c>
      <c r="H8" s="168"/>
      <c r="I8" s="168"/>
      <c r="J8" s="172" t="s">
        <v>285</v>
      </c>
    </row>
    <row r="9" spans="1:10" x14ac:dyDescent="0.2">
      <c r="A9" s="168" t="s">
        <v>304</v>
      </c>
      <c r="B9" s="168" t="s">
        <v>305</v>
      </c>
      <c r="C9" s="168" t="s">
        <v>306</v>
      </c>
      <c r="D9" s="168">
        <v>9</v>
      </c>
      <c r="E9" s="168" t="s">
        <v>284</v>
      </c>
      <c r="F9" s="155"/>
      <c r="G9" s="169">
        <v>1</v>
      </c>
      <c r="H9" s="168"/>
      <c r="I9" s="168"/>
      <c r="J9" s="172" t="s">
        <v>285</v>
      </c>
    </row>
    <row r="10" spans="1:10" x14ac:dyDescent="0.2">
      <c r="A10" s="168" t="s">
        <v>307</v>
      </c>
      <c r="B10" s="168" t="s">
        <v>308</v>
      </c>
      <c r="C10" s="168" t="s">
        <v>309</v>
      </c>
      <c r="D10" s="168">
        <v>9</v>
      </c>
      <c r="E10" s="168" t="s">
        <v>100</v>
      </c>
      <c r="F10" s="155"/>
      <c r="G10" s="169">
        <v>1</v>
      </c>
      <c r="H10" s="168"/>
      <c r="I10" s="168"/>
      <c r="J10" s="172" t="s">
        <v>297</v>
      </c>
    </row>
    <row r="11" spans="1:10" x14ac:dyDescent="0.2">
      <c r="A11" s="168" t="s">
        <v>310</v>
      </c>
      <c r="B11" s="168" t="s">
        <v>311</v>
      </c>
      <c r="C11" s="168" t="s">
        <v>312</v>
      </c>
      <c r="D11" s="168">
        <v>9</v>
      </c>
      <c r="E11" s="168" t="s">
        <v>100</v>
      </c>
      <c r="F11" s="155"/>
      <c r="G11" s="155"/>
      <c r="H11" s="168"/>
      <c r="I11" s="168"/>
      <c r="J11" s="172" t="s">
        <v>297</v>
      </c>
    </row>
    <row r="12" spans="1:10" x14ac:dyDescent="0.2">
      <c r="A12" s="168" t="s">
        <v>313</v>
      </c>
      <c r="B12" s="168" t="s">
        <v>314</v>
      </c>
      <c r="C12" s="168" t="s">
        <v>315</v>
      </c>
      <c r="D12" s="168">
        <v>9</v>
      </c>
      <c r="E12" s="168" t="s">
        <v>98</v>
      </c>
      <c r="F12" s="155"/>
      <c r="G12" s="155"/>
      <c r="H12" s="168"/>
      <c r="I12" s="168"/>
      <c r="J12" s="172" t="s">
        <v>297</v>
      </c>
    </row>
    <row r="13" spans="1:10" x14ac:dyDescent="0.2">
      <c r="A13" s="168" t="s">
        <v>316</v>
      </c>
      <c r="B13" s="168" t="s">
        <v>317</v>
      </c>
      <c r="C13" s="168" t="s">
        <v>315</v>
      </c>
      <c r="D13" s="168">
        <v>9</v>
      </c>
      <c r="E13" s="168" t="s">
        <v>101</v>
      </c>
      <c r="F13" s="155"/>
      <c r="G13" s="168"/>
      <c r="H13" s="168"/>
      <c r="I13" s="168"/>
      <c r="J13" s="172" t="s">
        <v>285</v>
      </c>
    </row>
    <row r="14" spans="1:10" x14ac:dyDescent="0.2">
      <c r="A14" s="168" t="s">
        <v>318</v>
      </c>
      <c r="B14" s="168" t="s">
        <v>319</v>
      </c>
      <c r="C14" s="168" t="s">
        <v>315</v>
      </c>
      <c r="D14" s="168">
        <v>9</v>
      </c>
      <c r="E14" s="168" t="s">
        <v>101</v>
      </c>
      <c r="F14" s="155"/>
      <c r="G14" s="168"/>
      <c r="H14" s="168"/>
      <c r="I14" s="168"/>
      <c r="J14" s="172" t="s">
        <v>285</v>
      </c>
    </row>
    <row r="15" spans="1:10" x14ac:dyDescent="0.2">
      <c r="A15" s="168" t="s">
        <v>320</v>
      </c>
      <c r="B15" s="168" t="s">
        <v>321</v>
      </c>
      <c r="C15" s="168" t="s">
        <v>312</v>
      </c>
      <c r="D15" s="174">
        <v>9</v>
      </c>
      <c r="E15" s="174" t="s">
        <v>96</v>
      </c>
      <c r="F15" s="155"/>
      <c r="G15" s="175">
        <v>1</v>
      </c>
      <c r="H15" s="155"/>
      <c r="I15" s="155"/>
      <c r="J15" s="171" t="s">
        <v>285</v>
      </c>
    </row>
    <row r="16" spans="1:10" x14ac:dyDescent="0.2">
      <c r="A16" s="168" t="s">
        <v>322</v>
      </c>
      <c r="B16" s="168" t="s">
        <v>323</v>
      </c>
      <c r="C16" s="168" t="s">
        <v>324</v>
      </c>
      <c r="D16" s="168">
        <v>9</v>
      </c>
      <c r="E16" s="168" t="s">
        <v>284</v>
      </c>
      <c r="F16" s="155"/>
      <c r="G16" s="169">
        <v>1</v>
      </c>
      <c r="H16" s="168"/>
      <c r="I16" s="168"/>
      <c r="J16" s="172" t="s">
        <v>285</v>
      </c>
    </row>
    <row r="17" spans="1:10" x14ac:dyDescent="0.2">
      <c r="A17" s="168" t="s">
        <v>325</v>
      </c>
      <c r="B17" s="168" t="s">
        <v>326</v>
      </c>
      <c r="C17" s="168" t="s">
        <v>324</v>
      </c>
      <c r="D17" s="168">
        <v>9</v>
      </c>
      <c r="E17" s="168" t="s">
        <v>101</v>
      </c>
      <c r="F17" s="155"/>
      <c r="G17" s="168"/>
      <c r="H17" s="168"/>
      <c r="I17" s="168"/>
      <c r="J17" s="172" t="s">
        <v>285</v>
      </c>
    </row>
    <row r="18" spans="1:10" x14ac:dyDescent="0.2">
      <c r="A18" s="168" t="s">
        <v>327</v>
      </c>
      <c r="B18" s="168" t="s">
        <v>328</v>
      </c>
      <c r="C18" s="168" t="s">
        <v>329</v>
      </c>
      <c r="D18" s="168">
        <v>9</v>
      </c>
      <c r="E18" s="168" t="s">
        <v>284</v>
      </c>
      <c r="F18" s="155"/>
      <c r="G18" s="169">
        <v>1</v>
      </c>
      <c r="H18" s="168"/>
      <c r="I18" s="168"/>
      <c r="J18" s="172" t="s">
        <v>285</v>
      </c>
    </row>
    <row r="19" spans="1:10" x14ac:dyDescent="0.2">
      <c r="A19" s="168" t="s">
        <v>330</v>
      </c>
      <c r="B19" s="168" t="s">
        <v>331</v>
      </c>
      <c r="C19" s="168" t="s">
        <v>312</v>
      </c>
      <c r="D19" s="168">
        <v>9</v>
      </c>
      <c r="E19" s="168" t="s">
        <v>284</v>
      </c>
      <c r="F19" s="155"/>
      <c r="G19" s="168"/>
      <c r="H19" s="168"/>
      <c r="I19" s="168"/>
      <c r="J19" s="172" t="s">
        <v>285</v>
      </c>
    </row>
    <row r="20" spans="1:10" x14ac:dyDescent="0.2">
      <c r="A20" s="168" t="s">
        <v>332</v>
      </c>
      <c r="B20" s="168" t="s">
        <v>333</v>
      </c>
      <c r="C20" s="168" t="s">
        <v>312</v>
      </c>
      <c r="D20" s="168">
        <v>9</v>
      </c>
      <c r="E20" s="168" t="s">
        <v>284</v>
      </c>
      <c r="F20" s="155"/>
      <c r="G20" s="168"/>
      <c r="H20" s="168"/>
      <c r="I20" s="168"/>
      <c r="J20" s="172" t="s">
        <v>285</v>
      </c>
    </row>
    <row r="21" spans="1:10" x14ac:dyDescent="0.2">
      <c r="A21" s="168" t="s">
        <v>334</v>
      </c>
      <c r="B21" s="168" t="s">
        <v>335</v>
      </c>
      <c r="C21" s="168" t="s">
        <v>288</v>
      </c>
      <c r="D21" s="168">
        <v>9</v>
      </c>
      <c r="E21" s="168" t="s">
        <v>284</v>
      </c>
      <c r="F21" s="155"/>
      <c r="G21" s="168"/>
      <c r="H21" s="168"/>
      <c r="I21" s="168"/>
      <c r="J21" s="172" t="s">
        <v>285</v>
      </c>
    </row>
    <row r="22" spans="1:10" x14ac:dyDescent="0.2">
      <c r="A22" s="168" t="s">
        <v>336</v>
      </c>
      <c r="B22" s="168" t="s">
        <v>337</v>
      </c>
      <c r="C22" s="168" t="s">
        <v>312</v>
      </c>
      <c r="D22" s="168">
        <v>9</v>
      </c>
      <c r="E22" s="168" t="s">
        <v>95</v>
      </c>
      <c r="F22" s="155"/>
      <c r="G22" s="168"/>
      <c r="H22" s="168"/>
      <c r="I22" s="168"/>
      <c r="J22" s="172" t="s">
        <v>285</v>
      </c>
    </row>
    <row r="23" spans="1:10" x14ac:dyDescent="0.2">
      <c r="A23" s="168" t="s">
        <v>338</v>
      </c>
      <c r="B23" s="168" t="s">
        <v>339</v>
      </c>
      <c r="C23" s="168" t="s">
        <v>294</v>
      </c>
      <c r="D23" s="168">
        <v>9</v>
      </c>
      <c r="E23" s="168" t="s">
        <v>284</v>
      </c>
      <c r="F23" s="173" t="s">
        <v>34</v>
      </c>
      <c r="G23" s="155"/>
      <c r="H23" s="168"/>
      <c r="I23" s="168"/>
      <c r="J23" s="172" t="s">
        <v>297</v>
      </c>
    </row>
    <row r="24" spans="1:10" x14ac:dyDescent="0.2">
      <c r="A24" s="168" t="s">
        <v>340</v>
      </c>
      <c r="B24" s="168" t="s">
        <v>341</v>
      </c>
      <c r="C24" s="168" t="s">
        <v>342</v>
      </c>
      <c r="D24" s="168">
        <v>9</v>
      </c>
      <c r="E24" s="168" t="s">
        <v>284</v>
      </c>
      <c r="F24" s="155"/>
      <c r="G24" s="169">
        <v>1</v>
      </c>
      <c r="H24" s="168"/>
      <c r="I24" s="170">
        <v>1</v>
      </c>
      <c r="J24" s="172" t="s">
        <v>285</v>
      </c>
    </row>
    <row r="25" spans="1:10" x14ac:dyDescent="0.2">
      <c r="A25" s="168" t="s">
        <v>343</v>
      </c>
      <c r="B25" s="176" t="s">
        <v>344</v>
      </c>
      <c r="C25" s="168" t="s">
        <v>309</v>
      </c>
      <c r="D25" s="168">
        <v>9</v>
      </c>
      <c r="E25" s="168" t="s">
        <v>284</v>
      </c>
      <c r="F25" s="155"/>
      <c r="G25" s="169">
        <v>1</v>
      </c>
      <c r="H25" s="168"/>
      <c r="I25" s="168"/>
      <c r="J25" s="172" t="s">
        <v>297</v>
      </c>
    </row>
    <row r="26" spans="1:10" x14ac:dyDescent="0.2">
      <c r="A26" s="168" t="s">
        <v>345</v>
      </c>
      <c r="B26" s="168" t="s">
        <v>346</v>
      </c>
      <c r="C26" s="168" t="s">
        <v>315</v>
      </c>
      <c r="D26" s="168">
        <v>9</v>
      </c>
      <c r="E26" s="168" t="s">
        <v>284</v>
      </c>
      <c r="F26" s="155"/>
      <c r="G26" s="155"/>
      <c r="H26" s="168"/>
      <c r="I26" s="168"/>
      <c r="J26" s="172" t="s">
        <v>297</v>
      </c>
    </row>
    <row r="27" spans="1:10" x14ac:dyDescent="0.2">
      <c r="A27" s="168" t="s">
        <v>347</v>
      </c>
      <c r="B27" s="168" t="s">
        <v>348</v>
      </c>
      <c r="C27" s="168" t="s">
        <v>349</v>
      </c>
      <c r="D27" s="168">
        <v>11</v>
      </c>
      <c r="E27" s="168" t="s">
        <v>284</v>
      </c>
      <c r="F27" s="168"/>
      <c r="G27" s="175">
        <v>1</v>
      </c>
      <c r="H27" s="168"/>
      <c r="I27" s="168"/>
      <c r="J27" s="171" t="s">
        <v>285</v>
      </c>
    </row>
    <row r="28" spans="1:10" x14ac:dyDescent="0.2">
      <c r="A28" s="168" t="s">
        <v>350</v>
      </c>
      <c r="B28" s="168" t="s">
        <v>351</v>
      </c>
      <c r="C28" s="168" t="s">
        <v>352</v>
      </c>
      <c r="D28" s="168">
        <v>11</v>
      </c>
      <c r="E28" s="168" t="s">
        <v>98</v>
      </c>
      <c r="F28" s="155"/>
      <c r="G28" s="155"/>
      <c r="H28" s="155"/>
      <c r="I28" s="155"/>
      <c r="J28" s="171" t="s">
        <v>285</v>
      </c>
    </row>
    <row r="29" spans="1:10" x14ac:dyDescent="0.2">
      <c r="A29" s="168" t="s">
        <v>353</v>
      </c>
      <c r="B29" s="168" t="s">
        <v>354</v>
      </c>
      <c r="C29" s="168" t="s">
        <v>352</v>
      </c>
      <c r="D29" s="168">
        <v>11</v>
      </c>
      <c r="E29" s="168" t="s">
        <v>100</v>
      </c>
      <c r="F29" s="155"/>
      <c r="G29" s="155"/>
      <c r="H29" s="155"/>
      <c r="I29" s="155"/>
      <c r="J29" s="171" t="s">
        <v>297</v>
      </c>
    </row>
    <row r="30" spans="1:10" x14ac:dyDescent="0.2">
      <c r="A30" s="168" t="s">
        <v>355</v>
      </c>
      <c r="B30" s="168" t="s">
        <v>356</v>
      </c>
      <c r="C30" s="168" t="s">
        <v>357</v>
      </c>
      <c r="D30" s="168">
        <v>11</v>
      </c>
      <c r="E30" s="168" t="s">
        <v>284</v>
      </c>
      <c r="F30" s="155"/>
      <c r="G30" s="155"/>
      <c r="H30" s="155"/>
      <c r="I30" s="155"/>
      <c r="J30" s="171" t="s">
        <v>285</v>
      </c>
    </row>
    <row r="31" spans="1:10" x14ac:dyDescent="0.2">
      <c r="A31" s="168" t="s">
        <v>358</v>
      </c>
      <c r="B31" s="168" t="s">
        <v>359</v>
      </c>
      <c r="C31" s="168" t="s">
        <v>360</v>
      </c>
      <c r="D31" s="168">
        <v>11</v>
      </c>
      <c r="E31" s="168" t="s">
        <v>284</v>
      </c>
      <c r="F31" s="155"/>
      <c r="G31" s="155"/>
      <c r="H31" s="155"/>
      <c r="I31" s="155"/>
      <c r="J31" s="171" t="s">
        <v>285</v>
      </c>
    </row>
    <row r="32" spans="1:10" x14ac:dyDescent="0.2">
      <c r="A32" s="168" t="s">
        <v>361</v>
      </c>
      <c r="B32" s="168" t="s">
        <v>362</v>
      </c>
      <c r="C32" s="168" t="s">
        <v>363</v>
      </c>
      <c r="D32" s="168">
        <v>11</v>
      </c>
      <c r="E32" s="168" t="s">
        <v>100</v>
      </c>
      <c r="F32" s="155"/>
      <c r="G32" s="155"/>
      <c r="H32" s="155"/>
      <c r="I32" s="155"/>
      <c r="J32" s="171" t="s">
        <v>297</v>
      </c>
    </row>
    <row r="33" spans="1:10" x14ac:dyDescent="0.2">
      <c r="A33" s="168" t="s">
        <v>364</v>
      </c>
      <c r="B33" s="168" t="s">
        <v>365</v>
      </c>
      <c r="C33" s="168" t="s">
        <v>366</v>
      </c>
      <c r="D33" s="168">
        <v>11</v>
      </c>
      <c r="E33" s="168" t="s">
        <v>284</v>
      </c>
      <c r="F33" s="168"/>
      <c r="G33" s="155"/>
      <c r="H33" s="168"/>
      <c r="I33" s="168"/>
      <c r="J33" s="171" t="s">
        <v>297</v>
      </c>
    </row>
    <row r="34" spans="1:10" x14ac:dyDescent="0.2">
      <c r="A34" s="168" t="s">
        <v>367</v>
      </c>
      <c r="B34" s="168" t="s">
        <v>368</v>
      </c>
      <c r="C34" s="168" t="s">
        <v>369</v>
      </c>
      <c r="D34" s="168">
        <v>11</v>
      </c>
      <c r="E34" s="168" t="s">
        <v>100</v>
      </c>
      <c r="F34" s="155"/>
      <c r="G34" s="155"/>
      <c r="H34" s="155"/>
      <c r="I34" s="155"/>
      <c r="J34" s="171" t="s">
        <v>297</v>
      </c>
    </row>
    <row r="35" spans="1:10" x14ac:dyDescent="0.2">
      <c r="A35" s="168" t="s">
        <v>370</v>
      </c>
      <c r="B35" s="168" t="s">
        <v>371</v>
      </c>
      <c r="C35" s="168" t="s">
        <v>372</v>
      </c>
      <c r="D35" s="168">
        <v>11</v>
      </c>
      <c r="E35" s="168" t="s">
        <v>284</v>
      </c>
      <c r="F35" s="155"/>
      <c r="G35" s="155"/>
      <c r="H35" s="155"/>
      <c r="I35" s="177">
        <v>1</v>
      </c>
      <c r="J35" s="171" t="s">
        <v>285</v>
      </c>
    </row>
    <row r="36" spans="1:10" x14ac:dyDescent="0.2">
      <c r="A36" s="168" t="s">
        <v>373</v>
      </c>
      <c r="B36" s="168" t="s">
        <v>374</v>
      </c>
      <c r="C36" s="168" t="s">
        <v>372</v>
      </c>
      <c r="D36" s="168">
        <v>11</v>
      </c>
      <c r="E36" s="168" t="s">
        <v>98</v>
      </c>
      <c r="F36" s="155"/>
      <c r="G36" s="155"/>
      <c r="H36" s="155"/>
      <c r="I36" s="155"/>
      <c r="J36" s="171" t="s">
        <v>297</v>
      </c>
    </row>
    <row r="37" spans="1:10" x14ac:dyDescent="0.2">
      <c r="A37" s="168" t="s">
        <v>375</v>
      </c>
      <c r="B37" s="168" t="s">
        <v>376</v>
      </c>
      <c r="C37" s="168" t="s">
        <v>377</v>
      </c>
      <c r="D37" s="168">
        <v>11</v>
      </c>
      <c r="E37" s="168" t="s">
        <v>100</v>
      </c>
      <c r="F37" s="155"/>
      <c r="G37" s="155"/>
      <c r="H37" s="155"/>
      <c r="I37" s="155"/>
      <c r="J37" s="171" t="s">
        <v>297</v>
      </c>
    </row>
    <row r="38" spans="1:10" x14ac:dyDescent="0.2">
      <c r="A38" s="168" t="s">
        <v>378</v>
      </c>
      <c r="B38" s="168" t="s">
        <v>379</v>
      </c>
      <c r="C38" s="168" t="s">
        <v>372</v>
      </c>
      <c r="D38" s="168">
        <v>11</v>
      </c>
      <c r="E38" s="168" t="s">
        <v>284</v>
      </c>
      <c r="F38" s="155"/>
      <c r="G38" s="155"/>
      <c r="H38" s="155"/>
      <c r="I38" s="155"/>
      <c r="J38" s="171" t="s">
        <v>285</v>
      </c>
    </row>
    <row r="39" spans="1:10" x14ac:dyDescent="0.2">
      <c r="A39" s="168" t="s">
        <v>380</v>
      </c>
      <c r="B39" s="168" t="s">
        <v>381</v>
      </c>
      <c r="C39" s="168" t="s">
        <v>372</v>
      </c>
      <c r="D39" s="168">
        <v>11</v>
      </c>
      <c r="E39" s="168" t="s">
        <v>284</v>
      </c>
      <c r="F39" s="155"/>
      <c r="G39" s="155"/>
      <c r="H39" s="155"/>
      <c r="I39" s="155"/>
      <c r="J39" s="171" t="s">
        <v>285</v>
      </c>
    </row>
    <row r="40" spans="1:10" x14ac:dyDescent="0.2">
      <c r="A40" s="168" t="s">
        <v>382</v>
      </c>
      <c r="B40" s="168" t="s">
        <v>383</v>
      </c>
      <c r="C40" s="168" t="s">
        <v>384</v>
      </c>
      <c r="D40" s="168">
        <v>11</v>
      </c>
      <c r="E40" s="168" t="s">
        <v>101</v>
      </c>
      <c r="F40" s="155"/>
      <c r="G40" s="175">
        <v>1</v>
      </c>
      <c r="H40" s="155"/>
      <c r="I40" s="177">
        <v>1</v>
      </c>
      <c r="J40" s="171" t="s">
        <v>285</v>
      </c>
    </row>
    <row r="41" spans="1:10" x14ac:dyDescent="0.2">
      <c r="A41" s="168" t="s">
        <v>385</v>
      </c>
      <c r="B41" s="168" t="s">
        <v>386</v>
      </c>
      <c r="C41" s="168" t="s">
        <v>352</v>
      </c>
      <c r="D41" s="168">
        <v>11</v>
      </c>
      <c r="E41" s="168" t="s">
        <v>284</v>
      </c>
      <c r="F41" s="155"/>
      <c r="G41" s="155"/>
      <c r="H41" s="155"/>
      <c r="I41" s="155"/>
      <c r="J41" s="171" t="s">
        <v>285</v>
      </c>
    </row>
    <row r="42" spans="1:10" x14ac:dyDescent="0.2">
      <c r="A42" s="168" t="s">
        <v>387</v>
      </c>
      <c r="B42" s="168" t="s">
        <v>388</v>
      </c>
      <c r="C42" s="168" t="s">
        <v>389</v>
      </c>
      <c r="D42" s="168">
        <v>11</v>
      </c>
      <c r="E42" s="168" t="s">
        <v>284</v>
      </c>
      <c r="F42" s="155"/>
      <c r="G42" s="155"/>
      <c r="H42" s="155"/>
      <c r="I42" s="155"/>
      <c r="J42" s="171" t="s">
        <v>285</v>
      </c>
    </row>
    <row r="43" spans="1:10" x14ac:dyDescent="0.2">
      <c r="A43" s="168" t="s">
        <v>390</v>
      </c>
      <c r="B43" s="168" t="s">
        <v>391</v>
      </c>
      <c r="C43" s="168" t="s">
        <v>372</v>
      </c>
      <c r="D43" s="168">
        <v>11</v>
      </c>
      <c r="E43" s="168" t="s">
        <v>284</v>
      </c>
      <c r="F43" s="173" t="s">
        <v>34</v>
      </c>
      <c r="G43" s="155"/>
      <c r="H43" s="155"/>
      <c r="I43" s="155"/>
      <c r="J43" s="171" t="s">
        <v>285</v>
      </c>
    </row>
    <row r="44" spans="1:10" x14ac:dyDescent="0.2">
      <c r="A44" s="168" t="s">
        <v>392</v>
      </c>
      <c r="B44" s="168" t="s">
        <v>393</v>
      </c>
      <c r="C44" s="168" t="s">
        <v>394</v>
      </c>
      <c r="D44" s="168">
        <v>11</v>
      </c>
      <c r="E44" s="168" t="s">
        <v>284</v>
      </c>
      <c r="F44" s="155"/>
      <c r="G44" s="155"/>
      <c r="H44" s="155"/>
      <c r="I44" s="155"/>
      <c r="J44" s="171" t="s">
        <v>285</v>
      </c>
    </row>
    <row r="45" spans="1:10" x14ac:dyDescent="0.2">
      <c r="A45" s="168" t="s">
        <v>395</v>
      </c>
      <c r="B45" s="168" t="s">
        <v>396</v>
      </c>
      <c r="C45" s="168" t="s">
        <v>394</v>
      </c>
      <c r="D45" s="168">
        <v>11</v>
      </c>
      <c r="E45" s="168" t="s">
        <v>284</v>
      </c>
      <c r="F45" s="155"/>
      <c r="G45" s="155"/>
      <c r="H45" s="155"/>
      <c r="I45" s="155"/>
      <c r="J45" s="171" t="s">
        <v>285</v>
      </c>
    </row>
    <row r="46" spans="1:10" x14ac:dyDescent="0.2">
      <c r="A46" s="168" t="s">
        <v>397</v>
      </c>
      <c r="B46" s="168" t="s">
        <v>398</v>
      </c>
      <c r="C46" s="168" t="s">
        <v>399</v>
      </c>
      <c r="D46" s="168">
        <v>11</v>
      </c>
      <c r="E46" s="168" t="s">
        <v>284</v>
      </c>
      <c r="F46" s="168"/>
      <c r="G46" s="175">
        <v>1</v>
      </c>
      <c r="H46" s="168"/>
      <c r="I46" s="168"/>
      <c r="J46" s="171" t="s">
        <v>285</v>
      </c>
    </row>
    <row r="47" spans="1:10" ht="15" x14ac:dyDescent="0.25">
      <c r="A47" s="178" t="s">
        <v>400</v>
      </c>
      <c r="B47" s="168" t="s">
        <v>401</v>
      </c>
      <c r="C47" s="168" t="s">
        <v>394</v>
      </c>
      <c r="D47" s="168">
        <v>11</v>
      </c>
      <c r="E47" s="179" t="s">
        <v>96</v>
      </c>
      <c r="F47" s="155"/>
      <c r="G47" s="155"/>
      <c r="H47" s="155"/>
      <c r="I47" s="155"/>
      <c r="J47" s="180" t="s">
        <v>297</v>
      </c>
    </row>
    <row r="48" spans="1:10" x14ac:dyDescent="0.2">
      <c r="A48" s="168" t="s">
        <v>402</v>
      </c>
      <c r="B48" s="168" t="s">
        <v>403</v>
      </c>
      <c r="C48" s="168" t="s">
        <v>394</v>
      </c>
      <c r="D48" s="168">
        <v>11</v>
      </c>
      <c r="E48" s="168" t="s">
        <v>284</v>
      </c>
      <c r="F48" s="173" t="s">
        <v>34</v>
      </c>
      <c r="G48" s="155"/>
      <c r="H48" s="155"/>
      <c r="I48" s="155"/>
      <c r="J48" s="171" t="s">
        <v>297</v>
      </c>
    </row>
    <row r="49" spans="1:10" x14ac:dyDescent="0.2">
      <c r="A49" s="168" t="s">
        <v>404</v>
      </c>
      <c r="B49" s="168" t="s">
        <v>405</v>
      </c>
      <c r="C49" s="168" t="s">
        <v>406</v>
      </c>
      <c r="D49" s="168">
        <v>11</v>
      </c>
      <c r="E49" s="168" t="s">
        <v>284</v>
      </c>
      <c r="F49" s="168"/>
      <c r="G49" s="175">
        <v>1</v>
      </c>
      <c r="H49" s="168"/>
      <c r="I49" s="168"/>
      <c r="J49" s="171" t="s">
        <v>297</v>
      </c>
    </row>
    <row r="50" spans="1:10" x14ac:dyDescent="0.2">
      <c r="A50" s="168" t="s">
        <v>407</v>
      </c>
      <c r="B50" s="168" t="s">
        <v>408</v>
      </c>
      <c r="C50" s="168" t="s">
        <v>384</v>
      </c>
      <c r="D50" s="168">
        <v>11</v>
      </c>
      <c r="E50" s="168" t="s">
        <v>284</v>
      </c>
      <c r="F50" s="168"/>
      <c r="G50" s="175">
        <v>1</v>
      </c>
      <c r="H50" s="168"/>
      <c r="I50" s="168"/>
      <c r="J50" s="171" t="s">
        <v>297</v>
      </c>
    </row>
    <row r="51" spans="1:10" x14ac:dyDescent="0.2">
      <c r="A51" s="168" t="s">
        <v>409</v>
      </c>
      <c r="B51" s="168" t="s">
        <v>410</v>
      </c>
      <c r="C51" s="168" t="s">
        <v>411</v>
      </c>
      <c r="D51" s="168">
        <v>11</v>
      </c>
      <c r="E51" s="168" t="s">
        <v>284</v>
      </c>
      <c r="F51" s="168"/>
      <c r="G51" s="175">
        <v>1</v>
      </c>
      <c r="H51" s="168"/>
      <c r="I51" s="168"/>
      <c r="J51" s="171" t="s">
        <v>297</v>
      </c>
    </row>
    <row r="52" spans="1:10" ht="15" x14ac:dyDescent="0.25">
      <c r="A52" s="178" t="s">
        <v>412</v>
      </c>
      <c r="B52" s="168" t="s">
        <v>413</v>
      </c>
      <c r="C52" s="168" t="s">
        <v>360</v>
      </c>
      <c r="D52" s="168">
        <v>11</v>
      </c>
      <c r="E52" s="179" t="s">
        <v>96</v>
      </c>
      <c r="F52" s="155"/>
      <c r="G52" s="155"/>
      <c r="H52" s="155"/>
      <c r="I52" s="155"/>
      <c r="J52" s="180" t="s">
        <v>285</v>
      </c>
    </row>
    <row r="53" spans="1:10" x14ac:dyDescent="0.2">
      <c r="A53" s="168" t="s">
        <v>414</v>
      </c>
      <c r="B53" s="168" t="s">
        <v>415</v>
      </c>
      <c r="C53" s="168" t="s">
        <v>416</v>
      </c>
      <c r="D53" s="168">
        <v>11</v>
      </c>
      <c r="E53" s="168" t="s">
        <v>284</v>
      </c>
      <c r="F53" s="155"/>
      <c r="G53" s="155"/>
      <c r="H53" s="155"/>
      <c r="I53" s="155"/>
      <c r="J53" s="171" t="s">
        <v>285</v>
      </c>
    </row>
    <row r="54" spans="1:10" x14ac:dyDescent="0.2">
      <c r="A54" s="192" t="s">
        <v>417</v>
      </c>
      <c r="B54" s="193" t="s">
        <v>2201</v>
      </c>
      <c r="C54" s="168" t="s">
        <v>372</v>
      </c>
      <c r="D54" s="168">
        <v>11</v>
      </c>
      <c r="E54" s="192" t="s">
        <v>418</v>
      </c>
      <c r="F54" s="155"/>
      <c r="G54" s="155"/>
      <c r="H54" s="155"/>
      <c r="I54" s="155"/>
      <c r="J54" s="180" t="s">
        <v>285</v>
      </c>
    </row>
    <row r="55" spans="1:10" x14ac:dyDescent="0.2">
      <c r="A55" s="192" t="s">
        <v>419</v>
      </c>
      <c r="B55" s="193" t="s">
        <v>2202</v>
      </c>
      <c r="C55" s="168" t="s">
        <v>420</v>
      </c>
      <c r="D55" s="168">
        <v>11</v>
      </c>
      <c r="E55" s="192" t="s">
        <v>418</v>
      </c>
      <c r="F55" s="155"/>
      <c r="G55" s="155"/>
      <c r="H55" s="155"/>
      <c r="I55" s="155"/>
      <c r="J55" s="180" t="s">
        <v>285</v>
      </c>
    </row>
    <row r="56" spans="1:10" x14ac:dyDescent="0.2">
      <c r="A56" s="168" t="s">
        <v>421</v>
      </c>
      <c r="B56" s="168" t="s">
        <v>422</v>
      </c>
      <c r="C56" s="168" t="s">
        <v>423</v>
      </c>
      <c r="D56" s="168">
        <v>11</v>
      </c>
      <c r="E56" s="168" t="s">
        <v>284</v>
      </c>
      <c r="F56" s="155"/>
      <c r="G56" s="175">
        <v>1</v>
      </c>
      <c r="H56" s="168"/>
      <c r="I56" s="177">
        <v>1</v>
      </c>
      <c r="J56" s="171" t="s">
        <v>297</v>
      </c>
    </row>
    <row r="57" spans="1:10" x14ac:dyDescent="0.2">
      <c r="A57" s="168" t="s">
        <v>424</v>
      </c>
      <c r="B57" s="168" t="s">
        <v>425</v>
      </c>
      <c r="C57" s="168" t="s">
        <v>426</v>
      </c>
      <c r="D57" s="168">
        <v>11</v>
      </c>
      <c r="E57" s="168" t="s">
        <v>284</v>
      </c>
      <c r="F57" s="155"/>
      <c r="G57" s="155"/>
      <c r="H57" s="155"/>
      <c r="I57" s="155"/>
      <c r="J57" s="171" t="s">
        <v>285</v>
      </c>
    </row>
    <row r="58" spans="1:10" x14ac:dyDescent="0.2">
      <c r="A58" s="168" t="s">
        <v>427</v>
      </c>
      <c r="B58" s="168" t="s">
        <v>428</v>
      </c>
      <c r="C58" s="168" t="s">
        <v>429</v>
      </c>
      <c r="D58" s="168">
        <v>11</v>
      </c>
      <c r="E58" s="168" t="s">
        <v>284</v>
      </c>
      <c r="F58" s="155"/>
      <c r="G58" s="155"/>
      <c r="H58" s="155"/>
      <c r="I58" s="155"/>
      <c r="J58" s="171" t="s">
        <v>285</v>
      </c>
    </row>
    <row r="59" spans="1:10" x14ac:dyDescent="0.2">
      <c r="A59" s="168" t="s">
        <v>430</v>
      </c>
      <c r="B59" s="168" t="s">
        <v>431</v>
      </c>
      <c r="C59" s="168" t="s">
        <v>372</v>
      </c>
      <c r="D59" s="168">
        <v>11</v>
      </c>
      <c r="E59" s="168" t="s">
        <v>284</v>
      </c>
      <c r="F59" s="155"/>
      <c r="G59" s="155"/>
      <c r="H59" s="155"/>
      <c r="I59" s="155"/>
      <c r="J59" s="171" t="s">
        <v>285</v>
      </c>
    </row>
    <row r="60" spans="1:10" x14ac:dyDescent="0.2">
      <c r="A60" s="168" t="s">
        <v>432</v>
      </c>
      <c r="B60" s="168" t="s">
        <v>433</v>
      </c>
      <c r="C60" s="168" t="s">
        <v>394</v>
      </c>
      <c r="D60" s="168">
        <v>11</v>
      </c>
      <c r="E60" s="168" t="s">
        <v>284</v>
      </c>
      <c r="F60" s="155"/>
      <c r="G60" s="155"/>
      <c r="H60" s="155"/>
      <c r="I60" s="155"/>
      <c r="J60" s="171" t="s">
        <v>285</v>
      </c>
    </row>
    <row r="61" spans="1:10" x14ac:dyDescent="0.2">
      <c r="A61" s="168" t="s">
        <v>434</v>
      </c>
      <c r="B61" s="168" t="s">
        <v>435</v>
      </c>
      <c r="C61" s="168" t="s">
        <v>352</v>
      </c>
      <c r="D61" s="168">
        <v>11</v>
      </c>
      <c r="E61" s="168" t="s">
        <v>101</v>
      </c>
      <c r="F61" s="155"/>
      <c r="G61" s="155"/>
      <c r="H61" s="155"/>
      <c r="I61" s="155"/>
      <c r="J61" s="171" t="s">
        <v>285</v>
      </c>
    </row>
    <row r="62" spans="1:10" x14ac:dyDescent="0.2">
      <c r="A62" s="168" t="s">
        <v>436</v>
      </c>
      <c r="B62" s="168" t="s">
        <v>437</v>
      </c>
      <c r="C62" s="168" t="s">
        <v>363</v>
      </c>
      <c r="D62" s="168">
        <v>11</v>
      </c>
      <c r="E62" s="168" t="s">
        <v>284</v>
      </c>
      <c r="F62" s="155"/>
      <c r="G62" s="155"/>
      <c r="H62" s="155"/>
      <c r="I62" s="155"/>
      <c r="J62" s="171" t="s">
        <v>285</v>
      </c>
    </row>
    <row r="63" spans="1:10" x14ac:dyDescent="0.2">
      <c r="A63" s="168" t="s">
        <v>438</v>
      </c>
      <c r="B63" s="168" t="s">
        <v>439</v>
      </c>
      <c r="C63" s="168" t="s">
        <v>440</v>
      </c>
      <c r="D63" s="168">
        <v>11</v>
      </c>
      <c r="E63" s="168" t="s">
        <v>284</v>
      </c>
      <c r="F63" s="155"/>
      <c r="G63" s="155"/>
      <c r="H63" s="155"/>
      <c r="I63" s="155"/>
      <c r="J63" s="171" t="s">
        <v>297</v>
      </c>
    </row>
    <row r="64" spans="1:10" x14ac:dyDescent="0.2">
      <c r="A64" s="168" t="s">
        <v>441</v>
      </c>
      <c r="B64" s="168" t="s">
        <v>442</v>
      </c>
      <c r="C64" s="168" t="s">
        <v>443</v>
      </c>
      <c r="D64" s="168">
        <v>11</v>
      </c>
      <c r="E64" s="168" t="s">
        <v>284</v>
      </c>
      <c r="F64" s="155"/>
      <c r="G64" s="175">
        <v>1</v>
      </c>
      <c r="H64" s="168"/>
      <c r="I64" s="168"/>
      <c r="J64" s="171" t="s">
        <v>297</v>
      </c>
    </row>
    <row r="65" spans="1:10" x14ac:dyDescent="0.2">
      <c r="A65" s="168" t="s">
        <v>444</v>
      </c>
      <c r="B65" s="168" t="s">
        <v>445</v>
      </c>
      <c r="C65" s="168" t="s">
        <v>446</v>
      </c>
      <c r="D65" s="168">
        <v>11</v>
      </c>
      <c r="E65" s="168" t="s">
        <v>284</v>
      </c>
      <c r="F65" s="155"/>
      <c r="G65" s="175">
        <v>1</v>
      </c>
      <c r="H65" s="168"/>
      <c r="I65" s="168"/>
      <c r="J65" s="171" t="s">
        <v>285</v>
      </c>
    </row>
    <row r="66" spans="1:10" x14ac:dyDescent="0.2">
      <c r="A66" s="168" t="s">
        <v>447</v>
      </c>
      <c r="B66" s="168" t="s">
        <v>448</v>
      </c>
      <c r="C66" s="168" t="s">
        <v>449</v>
      </c>
      <c r="D66" s="168">
        <v>11</v>
      </c>
      <c r="E66" s="168" t="s">
        <v>100</v>
      </c>
      <c r="F66" s="155"/>
      <c r="G66" s="155"/>
      <c r="H66" s="155"/>
      <c r="I66" s="155"/>
      <c r="J66" s="171" t="s">
        <v>285</v>
      </c>
    </row>
    <row r="67" spans="1:10" x14ac:dyDescent="0.2">
      <c r="A67" s="168" t="s">
        <v>450</v>
      </c>
      <c r="B67" s="168" t="s">
        <v>451</v>
      </c>
      <c r="C67" s="168" t="s">
        <v>449</v>
      </c>
      <c r="D67" s="168">
        <v>11</v>
      </c>
      <c r="E67" s="168" t="s">
        <v>284</v>
      </c>
      <c r="F67" s="155"/>
      <c r="G67" s="155"/>
      <c r="H67" s="155"/>
      <c r="I67" s="155"/>
      <c r="J67" s="171" t="s">
        <v>285</v>
      </c>
    </row>
    <row r="68" spans="1:10" x14ac:dyDescent="0.2">
      <c r="A68" s="168" t="s">
        <v>452</v>
      </c>
      <c r="B68" s="168" t="s">
        <v>453</v>
      </c>
      <c r="C68" s="168" t="s">
        <v>454</v>
      </c>
      <c r="D68" s="168">
        <v>12</v>
      </c>
      <c r="E68" s="168" t="s">
        <v>284</v>
      </c>
      <c r="F68" s="155"/>
      <c r="G68" s="168"/>
      <c r="H68" s="168"/>
      <c r="I68" s="168"/>
      <c r="J68" s="172" t="s">
        <v>285</v>
      </c>
    </row>
    <row r="69" spans="1:10" x14ac:dyDescent="0.2">
      <c r="A69" s="168" t="s">
        <v>455</v>
      </c>
      <c r="B69" s="168" t="s">
        <v>456</v>
      </c>
      <c r="C69" s="168" t="s">
        <v>457</v>
      </c>
      <c r="D69" s="168">
        <v>12</v>
      </c>
      <c r="E69" s="168" t="s">
        <v>284</v>
      </c>
      <c r="F69" s="173" t="s">
        <v>34</v>
      </c>
      <c r="G69" s="169">
        <v>1</v>
      </c>
      <c r="H69" s="168"/>
      <c r="I69" s="168"/>
      <c r="J69" s="172" t="s">
        <v>297</v>
      </c>
    </row>
    <row r="70" spans="1:10" x14ac:dyDescent="0.2">
      <c r="A70" s="168" t="s">
        <v>458</v>
      </c>
      <c r="B70" s="168" t="s">
        <v>459</v>
      </c>
      <c r="C70" s="168" t="s">
        <v>460</v>
      </c>
      <c r="D70" s="168">
        <v>12</v>
      </c>
      <c r="E70" s="168" t="s">
        <v>100</v>
      </c>
      <c r="F70" s="155"/>
      <c r="G70" s="169">
        <v>1</v>
      </c>
      <c r="H70" s="168"/>
      <c r="I70" s="168"/>
      <c r="J70" s="172" t="s">
        <v>297</v>
      </c>
    </row>
    <row r="71" spans="1:10" x14ac:dyDescent="0.2">
      <c r="A71" s="168" t="s">
        <v>461</v>
      </c>
      <c r="B71" s="168" t="s">
        <v>462</v>
      </c>
      <c r="C71" s="168" t="s">
        <v>463</v>
      </c>
      <c r="D71" s="168">
        <v>12</v>
      </c>
      <c r="E71" s="168" t="s">
        <v>284</v>
      </c>
      <c r="F71" s="155"/>
      <c r="G71" s="168"/>
      <c r="H71" s="168"/>
      <c r="I71" s="168"/>
      <c r="J71" s="172" t="s">
        <v>285</v>
      </c>
    </row>
    <row r="72" spans="1:10" x14ac:dyDescent="0.2">
      <c r="A72" s="168" t="s">
        <v>464</v>
      </c>
      <c r="B72" s="168" t="s">
        <v>465</v>
      </c>
      <c r="C72" s="168" t="s">
        <v>466</v>
      </c>
      <c r="D72" s="168">
        <v>12</v>
      </c>
      <c r="E72" s="168" t="s">
        <v>98</v>
      </c>
      <c r="F72" s="155"/>
      <c r="G72" s="168"/>
      <c r="H72" s="168"/>
      <c r="I72" s="168"/>
      <c r="J72" s="172" t="s">
        <v>297</v>
      </c>
    </row>
    <row r="73" spans="1:10" x14ac:dyDescent="0.2">
      <c r="A73" s="168" t="s">
        <v>467</v>
      </c>
      <c r="B73" s="168" t="s">
        <v>468</v>
      </c>
      <c r="C73" s="168" t="s">
        <v>466</v>
      </c>
      <c r="D73" s="168">
        <v>12</v>
      </c>
      <c r="E73" s="168" t="s">
        <v>101</v>
      </c>
      <c r="F73" s="155"/>
      <c r="G73" s="168"/>
      <c r="H73" s="168"/>
      <c r="I73" s="168"/>
      <c r="J73" s="172" t="s">
        <v>285</v>
      </c>
    </row>
    <row r="74" spans="1:10" x14ac:dyDescent="0.2">
      <c r="A74" s="168" t="s">
        <v>469</v>
      </c>
      <c r="B74" s="168" t="s">
        <v>470</v>
      </c>
      <c r="C74" s="168" t="s">
        <v>471</v>
      </c>
      <c r="D74" s="168">
        <v>12</v>
      </c>
      <c r="E74" s="168" t="s">
        <v>284</v>
      </c>
      <c r="F74" s="155"/>
      <c r="G74" s="169">
        <v>1</v>
      </c>
      <c r="H74" s="168"/>
      <c r="I74" s="168"/>
      <c r="J74" s="172" t="s">
        <v>285</v>
      </c>
    </row>
    <row r="75" spans="1:10" x14ac:dyDescent="0.2">
      <c r="A75" s="168" t="s">
        <v>472</v>
      </c>
      <c r="B75" s="168" t="s">
        <v>473</v>
      </c>
      <c r="C75" s="168" t="s">
        <v>474</v>
      </c>
      <c r="D75" s="168">
        <v>12</v>
      </c>
      <c r="E75" s="168" t="s">
        <v>284</v>
      </c>
      <c r="F75" s="155"/>
      <c r="G75" s="169">
        <v>1</v>
      </c>
      <c r="H75" s="168"/>
      <c r="I75" s="168"/>
      <c r="J75" s="172" t="s">
        <v>285</v>
      </c>
    </row>
    <row r="76" spans="1:10" x14ac:dyDescent="0.2">
      <c r="A76" s="168" t="s">
        <v>475</v>
      </c>
      <c r="B76" s="168" t="s">
        <v>476</v>
      </c>
      <c r="C76" s="168" t="s">
        <v>477</v>
      </c>
      <c r="D76" s="168">
        <v>12</v>
      </c>
      <c r="E76" s="168" t="s">
        <v>284</v>
      </c>
      <c r="F76" s="155"/>
      <c r="G76" s="169">
        <v>1</v>
      </c>
      <c r="H76" s="168"/>
      <c r="I76" s="168"/>
      <c r="J76" s="172" t="s">
        <v>285</v>
      </c>
    </row>
    <row r="77" spans="1:10" x14ac:dyDescent="0.2">
      <c r="A77" s="168" t="s">
        <v>478</v>
      </c>
      <c r="B77" s="168" t="s">
        <v>479</v>
      </c>
      <c r="C77" s="168" t="s">
        <v>480</v>
      </c>
      <c r="D77" s="168">
        <v>12</v>
      </c>
      <c r="E77" s="168" t="s">
        <v>284</v>
      </c>
      <c r="F77" s="155"/>
      <c r="G77" s="169">
        <v>1</v>
      </c>
      <c r="H77" s="168"/>
      <c r="I77" s="168"/>
      <c r="J77" s="172" t="s">
        <v>297</v>
      </c>
    </row>
    <row r="78" spans="1:10" x14ac:dyDescent="0.2">
      <c r="A78" s="168" t="s">
        <v>481</v>
      </c>
      <c r="B78" s="168" t="s">
        <v>482</v>
      </c>
      <c r="C78" s="168" t="s">
        <v>483</v>
      </c>
      <c r="D78" s="168">
        <v>12</v>
      </c>
      <c r="E78" s="168" t="s">
        <v>284</v>
      </c>
      <c r="F78" s="155"/>
      <c r="G78" s="169">
        <v>1</v>
      </c>
      <c r="H78" s="168"/>
      <c r="I78" s="168"/>
      <c r="J78" s="172" t="s">
        <v>297</v>
      </c>
    </row>
    <row r="79" spans="1:10" x14ac:dyDescent="0.2">
      <c r="A79" s="168" t="s">
        <v>484</v>
      </c>
      <c r="B79" s="168" t="s">
        <v>485</v>
      </c>
      <c r="C79" s="168" t="s">
        <v>486</v>
      </c>
      <c r="D79" s="168">
        <v>12</v>
      </c>
      <c r="E79" s="168" t="s">
        <v>284</v>
      </c>
      <c r="F79" s="155"/>
      <c r="G79" s="169">
        <v>1</v>
      </c>
      <c r="H79" s="168"/>
      <c r="I79" s="168"/>
      <c r="J79" s="172" t="s">
        <v>297</v>
      </c>
    </row>
    <row r="80" spans="1:10" x14ac:dyDescent="0.2">
      <c r="A80" s="168" t="s">
        <v>487</v>
      </c>
      <c r="B80" s="168" t="s">
        <v>488</v>
      </c>
      <c r="C80" s="168" t="s">
        <v>489</v>
      </c>
      <c r="D80" s="168">
        <v>12</v>
      </c>
      <c r="E80" s="168" t="s">
        <v>98</v>
      </c>
      <c r="F80" s="155"/>
      <c r="G80" s="168"/>
      <c r="H80" s="168"/>
      <c r="I80" s="168"/>
      <c r="J80" s="172" t="s">
        <v>285</v>
      </c>
    </row>
    <row r="81" spans="1:10" x14ac:dyDescent="0.2">
      <c r="A81" s="168" t="s">
        <v>490</v>
      </c>
      <c r="B81" s="168" t="s">
        <v>491</v>
      </c>
      <c r="C81" s="168" t="s">
        <v>489</v>
      </c>
      <c r="D81" s="168">
        <v>12</v>
      </c>
      <c r="E81" s="168" t="s">
        <v>98</v>
      </c>
      <c r="F81" s="155"/>
      <c r="G81" s="168"/>
      <c r="H81" s="168"/>
      <c r="I81" s="168"/>
      <c r="J81" s="172" t="s">
        <v>297</v>
      </c>
    </row>
    <row r="82" spans="1:10" x14ac:dyDescent="0.2">
      <c r="A82" s="168" t="s">
        <v>492</v>
      </c>
      <c r="B82" s="168" t="s">
        <v>493</v>
      </c>
      <c r="C82" s="168" t="s">
        <v>494</v>
      </c>
      <c r="D82" s="168">
        <v>12</v>
      </c>
      <c r="E82" s="168" t="s">
        <v>100</v>
      </c>
      <c r="F82" s="155"/>
      <c r="G82" s="168"/>
      <c r="H82" s="168"/>
      <c r="I82" s="168"/>
      <c r="J82" s="172" t="s">
        <v>297</v>
      </c>
    </row>
    <row r="83" spans="1:10" x14ac:dyDescent="0.2">
      <c r="A83" s="168" t="s">
        <v>495</v>
      </c>
      <c r="B83" s="168" t="s">
        <v>496</v>
      </c>
      <c r="C83" s="168" t="s">
        <v>497</v>
      </c>
      <c r="D83" s="168">
        <v>12</v>
      </c>
      <c r="E83" s="168" t="s">
        <v>284</v>
      </c>
      <c r="F83" s="155"/>
      <c r="G83" s="169">
        <v>1</v>
      </c>
      <c r="H83" s="168"/>
      <c r="I83" s="168"/>
      <c r="J83" s="172" t="s">
        <v>285</v>
      </c>
    </row>
    <row r="84" spans="1:10" x14ac:dyDescent="0.2">
      <c r="A84" s="168" t="s">
        <v>498</v>
      </c>
      <c r="B84" s="168" t="s">
        <v>499</v>
      </c>
      <c r="C84" s="168" t="s">
        <v>500</v>
      </c>
      <c r="D84" s="168">
        <v>12</v>
      </c>
      <c r="E84" s="168" t="s">
        <v>284</v>
      </c>
      <c r="F84" s="155"/>
      <c r="G84" s="169">
        <v>1</v>
      </c>
      <c r="H84" s="168"/>
      <c r="I84" s="168"/>
      <c r="J84" s="172" t="s">
        <v>285</v>
      </c>
    </row>
    <row r="85" spans="1:10" x14ac:dyDescent="0.2">
      <c r="A85" s="168" t="s">
        <v>501</v>
      </c>
      <c r="B85" s="168" t="s">
        <v>502</v>
      </c>
      <c r="C85" s="168" t="s">
        <v>503</v>
      </c>
      <c r="D85" s="168">
        <v>12</v>
      </c>
      <c r="E85" s="168" t="s">
        <v>98</v>
      </c>
      <c r="F85" s="155"/>
      <c r="G85" s="168"/>
      <c r="H85" s="168"/>
      <c r="I85" s="170">
        <v>1</v>
      </c>
      <c r="J85" s="172" t="s">
        <v>297</v>
      </c>
    </row>
    <row r="86" spans="1:10" x14ac:dyDescent="0.2">
      <c r="A86" s="168" t="s">
        <v>504</v>
      </c>
      <c r="B86" s="168" t="s">
        <v>505</v>
      </c>
      <c r="C86" s="168" t="s">
        <v>506</v>
      </c>
      <c r="D86" s="168">
        <v>12</v>
      </c>
      <c r="E86" s="168" t="s">
        <v>284</v>
      </c>
      <c r="F86" s="155"/>
      <c r="G86" s="168"/>
      <c r="H86" s="168"/>
      <c r="I86" s="168"/>
      <c r="J86" s="172" t="s">
        <v>285</v>
      </c>
    </row>
    <row r="87" spans="1:10" x14ac:dyDescent="0.2">
      <c r="A87" s="168" t="s">
        <v>507</v>
      </c>
      <c r="B87" s="168" t="s">
        <v>508</v>
      </c>
      <c r="C87" s="168" t="s">
        <v>489</v>
      </c>
      <c r="D87" s="168">
        <v>12</v>
      </c>
      <c r="E87" s="168" t="s">
        <v>101</v>
      </c>
      <c r="F87" s="155"/>
      <c r="G87" s="168"/>
      <c r="H87" s="168"/>
      <c r="I87" s="168"/>
      <c r="J87" s="172" t="s">
        <v>285</v>
      </c>
    </row>
    <row r="88" spans="1:10" x14ac:dyDescent="0.2">
      <c r="A88" s="168" t="s">
        <v>509</v>
      </c>
      <c r="B88" s="168" t="s">
        <v>510</v>
      </c>
      <c r="C88" s="168" t="s">
        <v>489</v>
      </c>
      <c r="D88" s="168">
        <v>12</v>
      </c>
      <c r="E88" s="168" t="s">
        <v>101</v>
      </c>
      <c r="F88" s="155"/>
      <c r="G88" s="168"/>
      <c r="H88" s="168"/>
      <c r="I88" s="168"/>
      <c r="J88" s="172" t="s">
        <v>285</v>
      </c>
    </row>
    <row r="89" spans="1:10" x14ac:dyDescent="0.2">
      <c r="A89" s="168" t="s">
        <v>511</v>
      </c>
      <c r="B89" s="168" t="s">
        <v>512</v>
      </c>
      <c r="C89" s="168" t="s">
        <v>513</v>
      </c>
      <c r="D89" s="168">
        <v>12</v>
      </c>
      <c r="E89" s="168" t="s">
        <v>101</v>
      </c>
      <c r="F89" s="155"/>
      <c r="G89" s="168"/>
      <c r="H89" s="168"/>
      <c r="I89" s="168"/>
      <c r="J89" s="172" t="s">
        <v>285</v>
      </c>
    </row>
    <row r="90" spans="1:10" x14ac:dyDescent="0.2">
      <c r="A90" s="168" t="s">
        <v>514</v>
      </c>
      <c r="B90" s="168" t="s">
        <v>515</v>
      </c>
      <c r="C90" s="168" t="s">
        <v>489</v>
      </c>
      <c r="D90" s="168">
        <v>12</v>
      </c>
      <c r="E90" s="168" t="s">
        <v>284</v>
      </c>
      <c r="F90" s="155"/>
      <c r="G90" s="168"/>
      <c r="H90" s="168"/>
      <c r="I90" s="168"/>
      <c r="J90" s="172" t="s">
        <v>285</v>
      </c>
    </row>
    <row r="91" spans="1:10" x14ac:dyDescent="0.2">
      <c r="A91" s="168" t="s">
        <v>516</v>
      </c>
      <c r="B91" s="168" t="s">
        <v>517</v>
      </c>
      <c r="C91" s="168" t="s">
        <v>518</v>
      </c>
      <c r="D91" s="174">
        <v>12</v>
      </c>
      <c r="E91" s="174" t="s">
        <v>96</v>
      </c>
      <c r="F91" s="155"/>
      <c r="G91" s="155"/>
      <c r="H91" s="155"/>
      <c r="I91" s="155"/>
      <c r="J91" s="171" t="s">
        <v>285</v>
      </c>
    </row>
    <row r="92" spans="1:10" x14ac:dyDescent="0.2">
      <c r="A92" s="168" t="s">
        <v>519</v>
      </c>
      <c r="B92" s="168" t="s">
        <v>520</v>
      </c>
      <c r="C92" s="168" t="s">
        <v>460</v>
      </c>
      <c r="D92" s="168">
        <v>12</v>
      </c>
      <c r="E92" s="168" t="s">
        <v>284</v>
      </c>
      <c r="F92" s="173" t="s">
        <v>34</v>
      </c>
      <c r="G92" s="169">
        <v>1</v>
      </c>
      <c r="H92" s="168"/>
      <c r="I92" s="168"/>
      <c r="J92" s="172" t="s">
        <v>297</v>
      </c>
    </row>
    <row r="93" spans="1:10" x14ac:dyDescent="0.2">
      <c r="A93" s="168" t="s">
        <v>521</v>
      </c>
      <c r="B93" s="168" t="s">
        <v>522</v>
      </c>
      <c r="C93" s="168" t="s">
        <v>466</v>
      </c>
      <c r="D93" s="168">
        <v>12</v>
      </c>
      <c r="E93" s="168" t="s">
        <v>284</v>
      </c>
      <c r="F93" s="155"/>
      <c r="G93" s="168"/>
      <c r="H93" s="168"/>
      <c r="I93" s="168"/>
      <c r="J93" s="172" t="s">
        <v>285</v>
      </c>
    </row>
    <row r="94" spans="1:10" x14ac:dyDescent="0.2">
      <c r="A94" s="168" t="s">
        <v>523</v>
      </c>
      <c r="B94" s="168" t="s">
        <v>524</v>
      </c>
      <c r="C94" s="168" t="s">
        <v>525</v>
      </c>
      <c r="D94" s="174">
        <v>12</v>
      </c>
      <c r="E94" s="174" t="s">
        <v>96</v>
      </c>
      <c r="F94" s="155"/>
      <c r="G94" s="175">
        <v>1</v>
      </c>
      <c r="H94" s="155"/>
      <c r="I94" s="155"/>
      <c r="J94" s="171" t="s">
        <v>285</v>
      </c>
    </row>
    <row r="95" spans="1:10" x14ac:dyDescent="0.2">
      <c r="A95" s="168" t="s">
        <v>526</v>
      </c>
      <c r="B95" s="168" t="s">
        <v>527</v>
      </c>
      <c r="C95" s="168" t="s">
        <v>494</v>
      </c>
      <c r="D95" s="174">
        <v>12</v>
      </c>
      <c r="E95" s="174" t="s">
        <v>96</v>
      </c>
      <c r="F95" s="155"/>
      <c r="G95" s="175">
        <v>1</v>
      </c>
      <c r="H95" s="155"/>
      <c r="I95" s="155"/>
      <c r="J95" s="171" t="s">
        <v>285</v>
      </c>
    </row>
    <row r="96" spans="1:10" x14ac:dyDescent="0.2">
      <c r="A96" s="168" t="s">
        <v>528</v>
      </c>
      <c r="B96" s="168" t="s">
        <v>529</v>
      </c>
      <c r="C96" s="168" t="s">
        <v>489</v>
      </c>
      <c r="D96" s="168">
        <v>12</v>
      </c>
      <c r="E96" s="168" t="s">
        <v>284</v>
      </c>
      <c r="F96" s="155"/>
      <c r="G96" s="168"/>
      <c r="H96" s="168"/>
      <c r="I96" s="168"/>
      <c r="J96" s="172" t="s">
        <v>285</v>
      </c>
    </row>
    <row r="97" spans="1:10" x14ac:dyDescent="0.2">
      <c r="A97" s="168" t="s">
        <v>530</v>
      </c>
      <c r="B97" s="168" t="s">
        <v>531</v>
      </c>
      <c r="C97" s="168" t="s">
        <v>503</v>
      </c>
      <c r="D97" s="168">
        <v>12</v>
      </c>
      <c r="E97" s="168" t="s">
        <v>101</v>
      </c>
      <c r="F97" s="155"/>
      <c r="G97" s="168"/>
      <c r="H97" s="168"/>
      <c r="I97" s="170">
        <v>1</v>
      </c>
      <c r="J97" s="172" t="s">
        <v>285</v>
      </c>
    </row>
    <row r="98" spans="1:10" x14ac:dyDescent="0.2">
      <c r="A98" s="168" t="s">
        <v>532</v>
      </c>
      <c r="B98" s="168" t="s">
        <v>533</v>
      </c>
      <c r="C98" s="168" t="s">
        <v>534</v>
      </c>
      <c r="D98" s="168">
        <v>12</v>
      </c>
      <c r="E98" s="168" t="s">
        <v>284</v>
      </c>
      <c r="F98" s="155"/>
      <c r="G98" s="169">
        <v>1</v>
      </c>
      <c r="H98" s="168"/>
      <c r="I98" s="168"/>
      <c r="J98" s="172" t="s">
        <v>285</v>
      </c>
    </row>
    <row r="99" spans="1:10" x14ac:dyDescent="0.2">
      <c r="A99" s="168" t="s">
        <v>535</v>
      </c>
      <c r="B99" s="168" t="s">
        <v>536</v>
      </c>
      <c r="C99" s="168" t="s">
        <v>503</v>
      </c>
      <c r="D99" s="168">
        <v>12</v>
      </c>
      <c r="E99" s="168" t="s">
        <v>95</v>
      </c>
      <c r="F99" s="155"/>
      <c r="G99" s="168"/>
      <c r="H99" s="168"/>
      <c r="I99" s="168"/>
      <c r="J99" s="172" t="s">
        <v>285</v>
      </c>
    </row>
    <row r="100" spans="1:10" x14ac:dyDescent="0.2">
      <c r="A100" s="168" t="s">
        <v>537</v>
      </c>
      <c r="B100" s="168" t="s">
        <v>538</v>
      </c>
      <c r="C100" s="168" t="s">
        <v>503</v>
      </c>
      <c r="D100" s="168">
        <v>12</v>
      </c>
      <c r="E100" s="168" t="s">
        <v>284</v>
      </c>
      <c r="F100" s="155"/>
      <c r="G100" s="168"/>
      <c r="H100" s="168"/>
      <c r="I100" s="168"/>
      <c r="J100" s="172" t="s">
        <v>297</v>
      </c>
    </row>
    <row r="101" spans="1:10" x14ac:dyDescent="0.2">
      <c r="A101" s="168" t="s">
        <v>539</v>
      </c>
      <c r="B101" s="168" t="s">
        <v>540</v>
      </c>
      <c r="C101" s="168" t="s">
        <v>541</v>
      </c>
      <c r="D101" s="168">
        <v>12</v>
      </c>
      <c r="E101" s="168" t="s">
        <v>284</v>
      </c>
      <c r="F101" s="155"/>
      <c r="G101" s="168"/>
      <c r="H101" s="168"/>
      <c r="I101" s="168"/>
      <c r="J101" s="172" t="s">
        <v>297</v>
      </c>
    </row>
    <row r="102" spans="1:10" x14ac:dyDescent="0.2">
      <c r="A102" s="168" t="s">
        <v>542</v>
      </c>
      <c r="B102" s="168" t="s">
        <v>543</v>
      </c>
      <c r="C102" s="168" t="s">
        <v>544</v>
      </c>
      <c r="D102" s="168">
        <v>12</v>
      </c>
      <c r="E102" s="168" t="s">
        <v>284</v>
      </c>
      <c r="F102" s="155"/>
      <c r="G102" s="169">
        <v>1</v>
      </c>
      <c r="H102" s="168"/>
      <c r="I102" s="168"/>
      <c r="J102" s="172" t="s">
        <v>297</v>
      </c>
    </row>
    <row r="103" spans="1:10" x14ac:dyDescent="0.2">
      <c r="A103" s="168" t="s">
        <v>545</v>
      </c>
      <c r="B103" s="168" t="s">
        <v>546</v>
      </c>
      <c r="C103" s="168" t="s">
        <v>494</v>
      </c>
      <c r="D103" s="168">
        <v>12</v>
      </c>
      <c r="E103" s="168" t="s">
        <v>284</v>
      </c>
      <c r="F103" s="155"/>
      <c r="G103" s="168"/>
      <c r="H103" s="168"/>
      <c r="I103" s="168"/>
      <c r="J103" s="172" t="s">
        <v>285</v>
      </c>
    </row>
    <row r="104" spans="1:10" x14ac:dyDescent="0.2">
      <c r="A104" s="168" t="s">
        <v>547</v>
      </c>
      <c r="B104" s="168" t="s">
        <v>548</v>
      </c>
      <c r="C104" s="168" t="s">
        <v>549</v>
      </c>
      <c r="D104" s="168">
        <v>30</v>
      </c>
      <c r="E104" s="168" t="s">
        <v>284</v>
      </c>
      <c r="F104" s="155"/>
      <c r="G104" s="155"/>
      <c r="H104" s="155"/>
      <c r="I104" s="155"/>
      <c r="J104" s="171" t="s">
        <v>297</v>
      </c>
    </row>
    <row r="105" spans="1:10" x14ac:dyDescent="0.2">
      <c r="A105" s="168" t="s">
        <v>550</v>
      </c>
      <c r="B105" s="168" t="s">
        <v>551</v>
      </c>
      <c r="C105" s="168" t="s">
        <v>552</v>
      </c>
      <c r="D105" s="168">
        <v>30</v>
      </c>
      <c r="E105" s="168" t="s">
        <v>100</v>
      </c>
      <c r="F105" s="155"/>
      <c r="G105" s="155"/>
      <c r="H105" s="155"/>
      <c r="I105" s="155"/>
      <c r="J105" s="171" t="s">
        <v>297</v>
      </c>
    </row>
    <row r="106" spans="1:10" x14ac:dyDescent="0.2">
      <c r="A106" s="168" t="s">
        <v>553</v>
      </c>
      <c r="B106" s="168" t="s">
        <v>554</v>
      </c>
      <c r="C106" s="168" t="s">
        <v>555</v>
      </c>
      <c r="D106" s="168">
        <v>30</v>
      </c>
      <c r="E106" s="168" t="s">
        <v>284</v>
      </c>
      <c r="F106" s="168"/>
      <c r="G106" s="175">
        <v>1</v>
      </c>
      <c r="H106" s="168"/>
      <c r="I106" s="168"/>
      <c r="J106" s="171" t="s">
        <v>297</v>
      </c>
    </row>
    <row r="107" spans="1:10" x14ac:dyDescent="0.2">
      <c r="A107" s="168" t="s">
        <v>556</v>
      </c>
      <c r="B107" s="168" t="s">
        <v>557</v>
      </c>
      <c r="C107" s="168" t="s">
        <v>558</v>
      </c>
      <c r="D107" s="168">
        <v>30</v>
      </c>
      <c r="E107" s="168" t="s">
        <v>101</v>
      </c>
      <c r="F107" s="155"/>
      <c r="G107" s="155"/>
      <c r="H107" s="155"/>
      <c r="I107" s="155"/>
      <c r="J107" s="171" t="s">
        <v>285</v>
      </c>
    </row>
    <row r="108" spans="1:10" x14ac:dyDescent="0.2">
      <c r="A108" s="168" t="s">
        <v>559</v>
      </c>
      <c r="B108" s="168" t="s">
        <v>560</v>
      </c>
      <c r="C108" s="168" t="s">
        <v>561</v>
      </c>
      <c r="D108" s="168">
        <v>30</v>
      </c>
      <c r="E108" s="168" t="s">
        <v>284</v>
      </c>
      <c r="F108" s="168"/>
      <c r="G108" s="175">
        <v>1</v>
      </c>
      <c r="H108" s="168"/>
      <c r="I108" s="168"/>
      <c r="J108" s="171" t="s">
        <v>297</v>
      </c>
    </row>
    <row r="109" spans="1:10" x14ac:dyDescent="0.2">
      <c r="A109" s="168" t="s">
        <v>562</v>
      </c>
      <c r="B109" s="168" t="s">
        <v>563</v>
      </c>
      <c r="C109" s="168" t="s">
        <v>564</v>
      </c>
      <c r="D109" s="168">
        <v>30</v>
      </c>
      <c r="E109" s="168" t="s">
        <v>284</v>
      </c>
      <c r="F109" s="168"/>
      <c r="G109" s="175">
        <v>1</v>
      </c>
      <c r="H109" s="168"/>
      <c r="I109" s="168"/>
      <c r="J109" s="171" t="s">
        <v>297</v>
      </c>
    </row>
    <row r="110" spans="1:10" x14ac:dyDescent="0.2">
      <c r="A110" s="168" t="s">
        <v>565</v>
      </c>
      <c r="B110" s="168" t="s">
        <v>566</v>
      </c>
      <c r="C110" s="168" t="s">
        <v>567</v>
      </c>
      <c r="D110" s="168">
        <v>30</v>
      </c>
      <c r="E110" s="168" t="s">
        <v>284</v>
      </c>
      <c r="F110" s="168"/>
      <c r="G110" s="175">
        <v>1</v>
      </c>
      <c r="H110" s="168"/>
      <c r="I110" s="168"/>
      <c r="J110" s="171" t="s">
        <v>297</v>
      </c>
    </row>
    <row r="111" spans="1:10" x14ac:dyDescent="0.2">
      <c r="A111" s="168" t="s">
        <v>568</v>
      </c>
      <c r="B111" s="168" t="s">
        <v>569</v>
      </c>
      <c r="C111" s="168" t="s">
        <v>570</v>
      </c>
      <c r="D111" s="168">
        <v>30</v>
      </c>
      <c r="E111" s="168" t="s">
        <v>98</v>
      </c>
      <c r="F111" s="155"/>
      <c r="G111" s="155"/>
      <c r="H111" s="155"/>
      <c r="I111" s="155"/>
      <c r="J111" s="171" t="s">
        <v>297</v>
      </c>
    </row>
    <row r="112" spans="1:10" x14ac:dyDescent="0.2">
      <c r="A112" s="168" t="s">
        <v>571</v>
      </c>
      <c r="B112" s="168" t="s">
        <v>572</v>
      </c>
      <c r="C112" s="168" t="s">
        <v>573</v>
      </c>
      <c r="D112" s="168">
        <v>30</v>
      </c>
      <c r="E112" s="168" t="s">
        <v>98</v>
      </c>
      <c r="F112" s="155"/>
      <c r="G112" s="155"/>
      <c r="H112" s="155"/>
      <c r="I112" s="155"/>
      <c r="J112" s="171" t="s">
        <v>297</v>
      </c>
    </row>
    <row r="113" spans="1:10" x14ac:dyDescent="0.2">
      <c r="A113" s="168" t="s">
        <v>574</v>
      </c>
      <c r="B113" s="168" t="s">
        <v>575</v>
      </c>
      <c r="C113" s="168" t="s">
        <v>576</v>
      </c>
      <c r="D113" s="168">
        <v>30</v>
      </c>
      <c r="E113" s="168" t="s">
        <v>284</v>
      </c>
      <c r="F113" s="173" t="s">
        <v>92</v>
      </c>
      <c r="G113" s="155"/>
      <c r="H113" s="155"/>
      <c r="I113" s="155"/>
      <c r="J113" s="171" t="s">
        <v>297</v>
      </c>
    </row>
    <row r="114" spans="1:10" x14ac:dyDescent="0.2">
      <c r="A114" s="168" t="s">
        <v>577</v>
      </c>
      <c r="B114" s="168" t="s">
        <v>578</v>
      </c>
      <c r="C114" s="168" t="s">
        <v>573</v>
      </c>
      <c r="D114" s="168">
        <v>30</v>
      </c>
      <c r="E114" s="168" t="s">
        <v>98</v>
      </c>
      <c r="F114" s="155"/>
      <c r="G114" s="155"/>
      <c r="H114" s="155"/>
      <c r="I114" s="155"/>
      <c r="J114" s="171" t="s">
        <v>297</v>
      </c>
    </row>
    <row r="115" spans="1:10" x14ac:dyDescent="0.2">
      <c r="A115" s="168" t="s">
        <v>579</v>
      </c>
      <c r="B115" s="168" t="s">
        <v>580</v>
      </c>
      <c r="C115" s="168" t="s">
        <v>573</v>
      </c>
      <c r="D115" s="168">
        <v>30</v>
      </c>
      <c r="E115" s="168" t="s">
        <v>100</v>
      </c>
      <c r="F115" s="155"/>
      <c r="G115" s="155"/>
      <c r="H115" s="155"/>
      <c r="I115" s="155"/>
      <c r="J115" s="171" t="s">
        <v>297</v>
      </c>
    </row>
    <row r="116" spans="1:10" x14ac:dyDescent="0.2">
      <c r="A116" s="168" t="s">
        <v>581</v>
      </c>
      <c r="B116" s="168" t="s">
        <v>582</v>
      </c>
      <c r="C116" s="168" t="s">
        <v>583</v>
      </c>
      <c r="D116" s="168">
        <v>30</v>
      </c>
      <c r="E116" s="168" t="s">
        <v>284</v>
      </c>
      <c r="F116" s="155"/>
      <c r="G116" s="155"/>
      <c r="H116" s="155"/>
      <c r="I116" s="155"/>
      <c r="J116" s="171" t="s">
        <v>285</v>
      </c>
    </row>
    <row r="117" spans="1:10" x14ac:dyDescent="0.2">
      <c r="A117" s="168" t="s">
        <v>584</v>
      </c>
      <c r="B117" s="168" t="s">
        <v>585</v>
      </c>
      <c r="C117" s="168" t="s">
        <v>586</v>
      </c>
      <c r="D117" s="168">
        <v>30</v>
      </c>
      <c r="E117" s="168" t="s">
        <v>284</v>
      </c>
      <c r="F117" s="168"/>
      <c r="G117" s="175">
        <v>1</v>
      </c>
      <c r="H117" s="168"/>
      <c r="I117" s="168"/>
      <c r="J117" s="171" t="s">
        <v>297</v>
      </c>
    </row>
    <row r="118" spans="1:10" x14ac:dyDescent="0.2">
      <c r="A118" s="168" t="s">
        <v>587</v>
      </c>
      <c r="B118" s="168" t="s">
        <v>588</v>
      </c>
      <c r="C118" s="168" t="s">
        <v>589</v>
      </c>
      <c r="D118" s="168">
        <v>30</v>
      </c>
      <c r="E118" s="168" t="s">
        <v>284</v>
      </c>
      <c r="F118" s="168"/>
      <c r="G118" s="175">
        <v>1</v>
      </c>
      <c r="H118" s="168"/>
      <c r="I118" s="168"/>
      <c r="J118" s="171" t="s">
        <v>297</v>
      </c>
    </row>
    <row r="119" spans="1:10" x14ac:dyDescent="0.2">
      <c r="A119" s="168" t="s">
        <v>590</v>
      </c>
      <c r="B119" s="168" t="s">
        <v>591</v>
      </c>
      <c r="C119" s="168" t="s">
        <v>592</v>
      </c>
      <c r="D119" s="168">
        <v>30</v>
      </c>
      <c r="E119" s="168" t="s">
        <v>284</v>
      </c>
      <c r="F119" s="168"/>
      <c r="G119" s="175">
        <v>1</v>
      </c>
      <c r="H119" s="168"/>
      <c r="I119" s="168"/>
      <c r="J119" s="171" t="s">
        <v>297</v>
      </c>
    </row>
    <row r="120" spans="1:10" x14ac:dyDescent="0.2">
      <c r="A120" s="168" t="s">
        <v>593</v>
      </c>
      <c r="B120" s="168" t="s">
        <v>594</v>
      </c>
      <c r="C120" s="168" t="s">
        <v>595</v>
      </c>
      <c r="D120" s="168">
        <v>30</v>
      </c>
      <c r="E120" s="168" t="s">
        <v>284</v>
      </c>
      <c r="F120" s="173" t="s">
        <v>34</v>
      </c>
      <c r="G120" s="155"/>
      <c r="H120" s="155"/>
      <c r="I120" s="155"/>
      <c r="J120" s="171" t="s">
        <v>297</v>
      </c>
    </row>
    <row r="121" spans="1:10" x14ac:dyDescent="0.2">
      <c r="A121" s="168" t="s">
        <v>596</v>
      </c>
      <c r="B121" s="168" t="s">
        <v>597</v>
      </c>
      <c r="C121" s="168" t="s">
        <v>598</v>
      </c>
      <c r="D121" s="168">
        <v>30</v>
      </c>
      <c r="E121" s="168" t="s">
        <v>284</v>
      </c>
      <c r="F121" s="168"/>
      <c r="G121" s="175">
        <v>1</v>
      </c>
      <c r="H121" s="168"/>
      <c r="I121" s="168"/>
      <c r="J121" s="171" t="s">
        <v>297</v>
      </c>
    </row>
    <row r="122" spans="1:10" x14ac:dyDescent="0.2">
      <c r="A122" s="168" t="s">
        <v>599</v>
      </c>
      <c r="B122" s="168" t="s">
        <v>600</v>
      </c>
      <c r="C122" s="168" t="s">
        <v>601</v>
      </c>
      <c r="D122" s="168">
        <v>30</v>
      </c>
      <c r="E122" s="168" t="s">
        <v>101</v>
      </c>
      <c r="F122" s="155"/>
      <c r="G122" s="175">
        <v>1</v>
      </c>
      <c r="H122" s="155"/>
      <c r="I122" s="155"/>
      <c r="J122" s="171" t="s">
        <v>285</v>
      </c>
    </row>
    <row r="123" spans="1:10" x14ac:dyDescent="0.2">
      <c r="A123" s="168" t="s">
        <v>602</v>
      </c>
      <c r="B123" s="168" t="s">
        <v>603</v>
      </c>
      <c r="C123" s="168" t="s">
        <v>601</v>
      </c>
      <c r="D123" s="168">
        <v>30</v>
      </c>
      <c r="E123" s="168" t="s">
        <v>284</v>
      </c>
      <c r="F123" s="168"/>
      <c r="G123" s="175">
        <v>1</v>
      </c>
      <c r="H123" s="168"/>
      <c r="I123" s="168"/>
      <c r="J123" s="171" t="s">
        <v>285</v>
      </c>
    </row>
    <row r="124" spans="1:10" x14ac:dyDescent="0.2">
      <c r="A124" s="168" t="s">
        <v>604</v>
      </c>
      <c r="B124" s="168" t="s">
        <v>605</v>
      </c>
      <c r="C124" s="168" t="s">
        <v>606</v>
      </c>
      <c r="D124" s="168">
        <v>30</v>
      </c>
      <c r="E124" s="168" t="s">
        <v>284</v>
      </c>
      <c r="F124" s="155"/>
      <c r="G124" s="155"/>
      <c r="H124" s="155"/>
      <c r="I124" s="155"/>
      <c r="J124" s="171" t="s">
        <v>285</v>
      </c>
    </row>
    <row r="125" spans="1:10" x14ac:dyDescent="0.2">
      <c r="A125" s="168" t="s">
        <v>607</v>
      </c>
      <c r="B125" s="168" t="s">
        <v>608</v>
      </c>
      <c r="C125" s="168" t="s">
        <v>609</v>
      </c>
      <c r="D125" s="168">
        <v>30</v>
      </c>
      <c r="E125" s="168" t="s">
        <v>100</v>
      </c>
      <c r="F125" s="155"/>
      <c r="G125" s="155"/>
      <c r="H125" s="155"/>
      <c r="I125" s="177">
        <v>1</v>
      </c>
      <c r="J125" s="171" t="s">
        <v>297</v>
      </c>
    </row>
    <row r="126" spans="1:10" x14ac:dyDescent="0.2">
      <c r="A126" s="168" t="s">
        <v>610</v>
      </c>
      <c r="B126" s="168" t="s">
        <v>2018</v>
      </c>
      <c r="C126" s="168" t="s">
        <v>611</v>
      </c>
      <c r="D126" s="168">
        <v>30</v>
      </c>
      <c r="E126" s="168" t="s">
        <v>284</v>
      </c>
      <c r="F126" s="155"/>
      <c r="G126" s="155"/>
      <c r="H126" s="155"/>
      <c r="I126" s="155"/>
      <c r="J126" s="171" t="s">
        <v>285</v>
      </c>
    </row>
    <row r="127" spans="1:10" x14ac:dyDescent="0.2">
      <c r="A127" s="168" t="s">
        <v>612</v>
      </c>
      <c r="B127" s="168" t="s">
        <v>613</v>
      </c>
      <c r="C127" s="168" t="s">
        <v>614</v>
      </c>
      <c r="D127" s="168">
        <v>30</v>
      </c>
      <c r="E127" s="168" t="s">
        <v>100</v>
      </c>
      <c r="F127" s="155"/>
      <c r="G127" s="175">
        <v>1</v>
      </c>
      <c r="H127" s="155"/>
      <c r="I127" s="155"/>
      <c r="J127" s="171" t="s">
        <v>285</v>
      </c>
    </row>
    <row r="128" spans="1:10" x14ac:dyDescent="0.2">
      <c r="A128" s="168" t="s">
        <v>615</v>
      </c>
      <c r="B128" s="168" t="s">
        <v>616</v>
      </c>
      <c r="C128" s="168" t="s">
        <v>617</v>
      </c>
      <c r="D128" s="168">
        <v>30</v>
      </c>
      <c r="E128" s="168" t="s">
        <v>284</v>
      </c>
      <c r="F128" s="155"/>
      <c r="G128" s="155"/>
      <c r="H128" s="155"/>
      <c r="I128" s="155"/>
      <c r="J128" s="171" t="s">
        <v>285</v>
      </c>
    </row>
    <row r="129" spans="1:10" x14ac:dyDescent="0.2">
      <c r="A129" s="168" t="s">
        <v>618</v>
      </c>
      <c r="B129" s="168" t="s">
        <v>619</v>
      </c>
      <c r="C129" s="168" t="s">
        <v>573</v>
      </c>
      <c r="D129" s="168">
        <v>30</v>
      </c>
      <c r="E129" s="168" t="s">
        <v>101</v>
      </c>
      <c r="F129" s="155"/>
      <c r="G129" s="155"/>
      <c r="H129" s="155"/>
      <c r="I129" s="155"/>
      <c r="J129" s="171" t="s">
        <v>285</v>
      </c>
    </row>
    <row r="130" spans="1:10" x14ac:dyDescent="0.2">
      <c r="A130" s="168" t="s">
        <v>620</v>
      </c>
      <c r="B130" s="168" t="s">
        <v>621</v>
      </c>
      <c r="C130" s="168" t="s">
        <v>573</v>
      </c>
      <c r="D130" s="168">
        <v>30</v>
      </c>
      <c r="E130" s="168" t="s">
        <v>101</v>
      </c>
      <c r="F130" s="155"/>
      <c r="G130" s="155"/>
      <c r="H130" s="155"/>
      <c r="I130" s="155"/>
      <c r="J130" s="171" t="s">
        <v>297</v>
      </c>
    </row>
    <row r="131" spans="1:10" x14ac:dyDescent="0.2">
      <c r="A131" s="168" t="s">
        <v>622</v>
      </c>
      <c r="B131" s="168" t="s">
        <v>623</v>
      </c>
      <c r="C131" s="168" t="s">
        <v>573</v>
      </c>
      <c r="D131" s="168">
        <v>30</v>
      </c>
      <c r="E131" s="168" t="s">
        <v>284</v>
      </c>
      <c r="F131" s="173" t="s">
        <v>92</v>
      </c>
      <c r="G131" s="155"/>
      <c r="H131" s="181">
        <v>1</v>
      </c>
      <c r="I131" s="155"/>
      <c r="J131" s="171" t="s">
        <v>297</v>
      </c>
    </row>
    <row r="132" spans="1:10" x14ac:dyDescent="0.2">
      <c r="A132" s="168" t="s">
        <v>624</v>
      </c>
      <c r="B132" s="168" t="s">
        <v>625</v>
      </c>
      <c r="C132" s="168" t="s">
        <v>573</v>
      </c>
      <c r="D132" s="168">
        <v>30</v>
      </c>
      <c r="E132" s="168" t="s">
        <v>284</v>
      </c>
      <c r="F132" s="173" t="s">
        <v>34</v>
      </c>
      <c r="G132" s="155"/>
      <c r="H132" s="155"/>
      <c r="I132" s="155"/>
      <c r="J132" s="171" t="s">
        <v>297</v>
      </c>
    </row>
    <row r="133" spans="1:10" x14ac:dyDescent="0.2">
      <c r="A133" s="193" t="s">
        <v>2020</v>
      </c>
      <c r="B133" s="194" t="s">
        <v>2021</v>
      </c>
      <c r="C133" s="193" t="s">
        <v>634</v>
      </c>
      <c r="D133" s="168">
        <v>30</v>
      </c>
      <c r="E133" s="193" t="s">
        <v>99</v>
      </c>
      <c r="F133" s="168"/>
      <c r="G133" s="190"/>
      <c r="H133" s="190"/>
      <c r="I133" s="190"/>
      <c r="J133" s="195" t="s">
        <v>297</v>
      </c>
    </row>
    <row r="134" spans="1:10" ht="15" x14ac:dyDescent="0.25">
      <c r="A134" s="178" t="s">
        <v>626</v>
      </c>
      <c r="B134" s="168" t="s">
        <v>627</v>
      </c>
      <c r="C134" s="168" t="s">
        <v>628</v>
      </c>
      <c r="D134" s="168">
        <v>30</v>
      </c>
      <c r="E134" s="192" t="s">
        <v>629</v>
      </c>
      <c r="F134" s="155"/>
      <c r="G134" s="155"/>
      <c r="H134" s="155"/>
      <c r="I134" s="155"/>
      <c r="J134" s="180" t="s">
        <v>285</v>
      </c>
    </row>
    <row r="135" spans="1:10" x14ac:dyDescent="0.2">
      <c r="A135" s="168" t="s">
        <v>630</v>
      </c>
      <c r="B135" s="168" t="s">
        <v>631</v>
      </c>
      <c r="C135" s="168" t="s">
        <v>573</v>
      </c>
      <c r="D135" s="168">
        <v>30</v>
      </c>
      <c r="E135" s="168" t="s">
        <v>284</v>
      </c>
      <c r="F135" s="173" t="s">
        <v>92</v>
      </c>
      <c r="G135" s="155"/>
      <c r="H135" s="181">
        <v>1</v>
      </c>
      <c r="I135" s="155"/>
      <c r="J135" s="171" t="s">
        <v>297</v>
      </c>
    </row>
    <row r="136" spans="1:10" x14ac:dyDescent="0.2">
      <c r="A136" s="168" t="s">
        <v>632</v>
      </c>
      <c r="B136" s="168" t="s">
        <v>633</v>
      </c>
      <c r="C136" s="168" t="s">
        <v>634</v>
      </c>
      <c r="D136" s="168">
        <v>30</v>
      </c>
      <c r="E136" s="168" t="s">
        <v>284</v>
      </c>
      <c r="F136" s="155"/>
      <c r="G136" s="155"/>
      <c r="H136" s="155"/>
      <c r="I136" s="155"/>
      <c r="J136" s="171" t="s">
        <v>285</v>
      </c>
    </row>
    <row r="137" spans="1:10" x14ac:dyDescent="0.2">
      <c r="A137" s="168" t="s">
        <v>635</v>
      </c>
      <c r="B137" s="168" t="s">
        <v>636</v>
      </c>
      <c r="C137" s="168" t="s">
        <v>637</v>
      </c>
      <c r="D137" s="168">
        <v>30</v>
      </c>
      <c r="E137" s="168" t="s">
        <v>284</v>
      </c>
      <c r="F137" s="155"/>
      <c r="G137" s="155"/>
      <c r="H137" s="155"/>
      <c r="I137" s="155"/>
      <c r="J137" s="171" t="s">
        <v>285</v>
      </c>
    </row>
    <row r="138" spans="1:10" x14ac:dyDescent="0.2">
      <c r="A138" s="168" t="s">
        <v>638</v>
      </c>
      <c r="B138" s="168" t="s">
        <v>639</v>
      </c>
      <c r="C138" s="168" t="s">
        <v>634</v>
      </c>
      <c r="D138" s="168">
        <v>30</v>
      </c>
      <c r="E138" s="168" t="s">
        <v>284</v>
      </c>
      <c r="F138" s="155"/>
      <c r="G138" s="155"/>
      <c r="H138" s="155"/>
      <c r="I138" s="155"/>
      <c r="J138" s="171" t="s">
        <v>297</v>
      </c>
    </row>
    <row r="139" spans="1:10" x14ac:dyDescent="0.2">
      <c r="A139" s="168" t="s">
        <v>640</v>
      </c>
      <c r="B139" s="168" t="s">
        <v>641</v>
      </c>
      <c r="C139" s="168" t="s">
        <v>642</v>
      </c>
      <c r="D139" s="168">
        <v>30</v>
      </c>
      <c r="E139" s="168" t="s">
        <v>284</v>
      </c>
      <c r="F139" s="155"/>
      <c r="G139" s="155"/>
      <c r="H139" s="155"/>
      <c r="I139" s="155"/>
      <c r="J139" s="171" t="s">
        <v>297</v>
      </c>
    </row>
    <row r="140" spans="1:10" x14ac:dyDescent="0.2">
      <c r="A140" s="168" t="s">
        <v>643</v>
      </c>
      <c r="B140" s="168" t="s">
        <v>644</v>
      </c>
      <c r="C140" s="168" t="s">
        <v>642</v>
      </c>
      <c r="D140" s="168">
        <v>30</v>
      </c>
      <c r="E140" s="168" t="s">
        <v>284</v>
      </c>
      <c r="F140" s="155"/>
      <c r="G140" s="155"/>
      <c r="H140" s="155"/>
      <c r="I140" s="155"/>
      <c r="J140" s="171" t="s">
        <v>297</v>
      </c>
    </row>
    <row r="141" spans="1:10" x14ac:dyDescent="0.2">
      <c r="A141" s="168" t="s">
        <v>645</v>
      </c>
      <c r="B141" s="168" t="s">
        <v>646</v>
      </c>
      <c r="C141" s="168" t="s">
        <v>617</v>
      </c>
      <c r="D141" s="168">
        <v>30</v>
      </c>
      <c r="E141" s="168" t="s">
        <v>100</v>
      </c>
      <c r="F141" s="155"/>
      <c r="G141" s="155"/>
      <c r="H141" s="155"/>
      <c r="I141" s="155"/>
      <c r="J141" s="171" t="s">
        <v>285</v>
      </c>
    </row>
    <row r="142" spans="1:10" x14ac:dyDescent="0.2">
      <c r="A142" s="168" t="s">
        <v>647</v>
      </c>
      <c r="B142" s="168" t="s">
        <v>648</v>
      </c>
      <c r="C142" s="168" t="s">
        <v>634</v>
      </c>
      <c r="D142" s="168">
        <v>30</v>
      </c>
      <c r="E142" s="168" t="s">
        <v>284</v>
      </c>
      <c r="F142" s="173" t="s">
        <v>92</v>
      </c>
      <c r="G142" s="155"/>
      <c r="H142" s="155"/>
      <c r="I142" s="155"/>
      <c r="J142" s="171" t="s">
        <v>297</v>
      </c>
    </row>
    <row r="143" spans="1:10" x14ac:dyDescent="0.2">
      <c r="A143" s="168" t="s">
        <v>649</v>
      </c>
      <c r="B143" s="168" t="s">
        <v>650</v>
      </c>
      <c r="C143" s="168" t="s">
        <v>651</v>
      </c>
      <c r="D143" s="168">
        <v>30</v>
      </c>
      <c r="E143" s="168" t="s">
        <v>284</v>
      </c>
      <c r="F143" s="173" t="s">
        <v>34</v>
      </c>
      <c r="G143" s="155"/>
      <c r="H143" s="155"/>
      <c r="I143" s="155"/>
      <c r="J143" s="171" t="s">
        <v>297</v>
      </c>
    </row>
    <row r="144" spans="1:10" x14ac:dyDescent="0.2">
      <c r="A144" s="168" t="s">
        <v>652</v>
      </c>
      <c r="B144" s="168" t="s">
        <v>653</v>
      </c>
      <c r="C144" s="168" t="s">
        <v>552</v>
      </c>
      <c r="D144" s="168">
        <v>30</v>
      </c>
      <c r="E144" s="168" t="s">
        <v>284</v>
      </c>
      <c r="F144" s="173" t="s">
        <v>92</v>
      </c>
      <c r="G144" s="155"/>
      <c r="H144" s="155"/>
      <c r="I144" s="155"/>
      <c r="J144" s="171" t="s">
        <v>297</v>
      </c>
    </row>
    <row r="145" spans="1:10" x14ac:dyDescent="0.2">
      <c r="A145" s="168" t="s">
        <v>654</v>
      </c>
      <c r="B145" s="168" t="s">
        <v>655</v>
      </c>
      <c r="C145" s="168" t="s">
        <v>552</v>
      </c>
      <c r="D145" s="168">
        <v>30</v>
      </c>
      <c r="E145" s="168" t="s">
        <v>284</v>
      </c>
      <c r="F145" s="173" t="s">
        <v>34</v>
      </c>
      <c r="G145" s="155"/>
      <c r="H145" s="155"/>
      <c r="I145" s="155"/>
      <c r="J145" s="171" t="s">
        <v>297</v>
      </c>
    </row>
    <row r="146" spans="1:10" x14ac:dyDescent="0.2">
      <c r="A146" s="168" t="s">
        <v>656</v>
      </c>
      <c r="B146" s="168" t="s">
        <v>657</v>
      </c>
      <c r="C146" s="168" t="s">
        <v>658</v>
      </c>
      <c r="D146" s="168">
        <v>30</v>
      </c>
      <c r="E146" s="168" t="s">
        <v>284</v>
      </c>
      <c r="F146" s="155"/>
      <c r="G146" s="155"/>
      <c r="H146" s="155"/>
      <c r="I146" s="155"/>
      <c r="J146" s="171" t="s">
        <v>285</v>
      </c>
    </row>
    <row r="147" spans="1:10" x14ac:dyDescent="0.2">
      <c r="A147" s="168" t="s">
        <v>659</v>
      </c>
      <c r="B147" s="168" t="s">
        <v>660</v>
      </c>
      <c r="C147" s="168" t="s">
        <v>661</v>
      </c>
      <c r="D147" s="168">
        <v>30</v>
      </c>
      <c r="E147" s="168" t="s">
        <v>284</v>
      </c>
      <c r="F147" s="173" t="s">
        <v>34</v>
      </c>
      <c r="G147" s="155"/>
      <c r="H147" s="155"/>
      <c r="I147" s="155"/>
      <c r="J147" s="171" t="s">
        <v>297</v>
      </c>
    </row>
    <row r="148" spans="1:10" x14ac:dyDescent="0.2">
      <c r="A148" s="168" t="s">
        <v>662</v>
      </c>
      <c r="B148" s="168" t="s">
        <v>663</v>
      </c>
      <c r="C148" s="168" t="s">
        <v>558</v>
      </c>
      <c r="D148" s="168">
        <v>30</v>
      </c>
      <c r="E148" s="168" t="s">
        <v>284</v>
      </c>
      <c r="F148" s="173" t="s">
        <v>92</v>
      </c>
      <c r="G148" s="155"/>
      <c r="H148" s="155"/>
      <c r="I148" s="155"/>
      <c r="J148" s="171" t="s">
        <v>297</v>
      </c>
    </row>
    <row r="149" spans="1:10" x14ac:dyDescent="0.2">
      <c r="A149" s="168" t="s">
        <v>664</v>
      </c>
      <c r="B149" s="168" t="s">
        <v>665</v>
      </c>
      <c r="C149" s="168" t="s">
        <v>666</v>
      </c>
      <c r="D149" s="168">
        <v>30</v>
      </c>
      <c r="E149" s="168" t="s">
        <v>284</v>
      </c>
      <c r="F149" s="155"/>
      <c r="G149" s="155"/>
      <c r="H149" s="155"/>
      <c r="I149" s="155"/>
      <c r="J149" s="171" t="s">
        <v>285</v>
      </c>
    </row>
    <row r="150" spans="1:10" x14ac:dyDescent="0.2">
      <c r="A150" s="168" t="s">
        <v>667</v>
      </c>
      <c r="B150" s="168" t="s">
        <v>668</v>
      </c>
      <c r="C150" s="168" t="s">
        <v>573</v>
      </c>
      <c r="D150" s="168">
        <v>30</v>
      </c>
      <c r="E150" s="168" t="s">
        <v>101</v>
      </c>
      <c r="F150" s="155"/>
      <c r="G150" s="155"/>
      <c r="H150" s="181">
        <v>1</v>
      </c>
      <c r="I150" s="155"/>
      <c r="J150" s="171" t="s">
        <v>285</v>
      </c>
    </row>
    <row r="151" spans="1:10" x14ac:dyDescent="0.2">
      <c r="A151" s="168" t="s">
        <v>669</v>
      </c>
      <c r="B151" s="168" t="s">
        <v>670</v>
      </c>
      <c r="C151" s="168" t="s">
        <v>617</v>
      </c>
      <c r="D151" s="168">
        <v>30</v>
      </c>
      <c r="E151" s="168" t="s">
        <v>284</v>
      </c>
      <c r="F151" s="155"/>
      <c r="G151" s="155"/>
      <c r="H151" s="155"/>
      <c r="I151" s="155"/>
      <c r="J151" s="171" t="s">
        <v>285</v>
      </c>
    </row>
    <row r="152" spans="1:10" x14ac:dyDescent="0.2">
      <c r="A152" s="168" t="s">
        <v>671</v>
      </c>
      <c r="B152" s="168" t="s">
        <v>672</v>
      </c>
      <c r="C152" s="168" t="s">
        <v>673</v>
      </c>
      <c r="D152" s="168">
        <v>30</v>
      </c>
      <c r="E152" s="168" t="s">
        <v>284</v>
      </c>
      <c r="F152" s="155"/>
      <c r="G152" s="155"/>
      <c r="H152" s="155"/>
      <c r="I152" s="155"/>
      <c r="J152" s="171" t="s">
        <v>285</v>
      </c>
    </row>
    <row r="153" spans="1:10" x14ac:dyDescent="0.2">
      <c r="A153" s="168" t="s">
        <v>674</v>
      </c>
      <c r="B153" s="168" t="s">
        <v>675</v>
      </c>
      <c r="C153" s="168" t="s">
        <v>676</v>
      </c>
      <c r="D153" s="168">
        <v>30</v>
      </c>
      <c r="E153" s="168" t="s">
        <v>284</v>
      </c>
      <c r="F153" s="155"/>
      <c r="G153" s="155"/>
      <c r="H153" s="155"/>
      <c r="I153" s="155"/>
      <c r="J153" s="171" t="s">
        <v>285</v>
      </c>
    </row>
    <row r="154" spans="1:10" x14ac:dyDescent="0.2">
      <c r="A154" s="168" t="s">
        <v>677</v>
      </c>
      <c r="B154" s="168" t="s">
        <v>678</v>
      </c>
      <c r="C154" s="168" t="s">
        <v>679</v>
      </c>
      <c r="D154" s="168">
        <v>30</v>
      </c>
      <c r="E154" s="168" t="s">
        <v>284</v>
      </c>
      <c r="F154" s="155"/>
      <c r="G154" s="155"/>
      <c r="H154" s="155"/>
      <c r="I154" s="155"/>
      <c r="J154" s="171" t="s">
        <v>285</v>
      </c>
    </row>
    <row r="155" spans="1:10" x14ac:dyDescent="0.2">
      <c r="A155" s="168" t="s">
        <v>680</v>
      </c>
      <c r="B155" s="168" t="s">
        <v>681</v>
      </c>
      <c r="C155" s="168" t="s">
        <v>682</v>
      </c>
      <c r="D155" s="168">
        <v>30</v>
      </c>
      <c r="E155" s="168" t="s">
        <v>284</v>
      </c>
      <c r="F155" s="155"/>
      <c r="G155" s="155"/>
      <c r="H155" s="155"/>
      <c r="I155" s="155"/>
      <c r="J155" s="171" t="s">
        <v>285</v>
      </c>
    </row>
    <row r="156" spans="1:10" x14ac:dyDescent="0.2">
      <c r="A156" s="168" t="s">
        <v>683</v>
      </c>
      <c r="B156" s="168" t="s">
        <v>684</v>
      </c>
      <c r="C156" s="168" t="s">
        <v>685</v>
      </c>
      <c r="D156" s="168">
        <v>30</v>
      </c>
      <c r="E156" s="168" t="s">
        <v>284</v>
      </c>
      <c r="F156" s="168"/>
      <c r="G156" s="175">
        <v>1</v>
      </c>
      <c r="H156" s="155"/>
      <c r="I156" s="168"/>
      <c r="J156" s="171" t="s">
        <v>285</v>
      </c>
    </row>
    <row r="157" spans="1:10" x14ac:dyDescent="0.2">
      <c r="A157" s="168" t="s">
        <v>686</v>
      </c>
      <c r="B157" s="168" t="s">
        <v>687</v>
      </c>
      <c r="C157" s="168" t="s">
        <v>573</v>
      </c>
      <c r="D157" s="168">
        <v>30</v>
      </c>
      <c r="E157" s="168" t="s">
        <v>101</v>
      </c>
      <c r="F157" s="155"/>
      <c r="G157" s="155"/>
      <c r="H157" s="155"/>
      <c r="I157" s="155"/>
      <c r="J157" s="171" t="s">
        <v>285</v>
      </c>
    </row>
    <row r="158" spans="1:10" x14ac:dyDescent="0.2">
      <c r="A158" s="168" t="s">
        <v>688</v>
      </c>
      <c r="B158" s="168" t="s">
        <v>689</v>
      </c>
      <c r="C158" s="168" t="s">
        <v>558</v>
      </c>
      <c r="D158" s="168">
        <v>30</v>
      </c>
      <c r="E158" s="168" t="s">
        <v>284</v>
      </c>
      <c r="F158" s="173" t="s">
        <v>34</v>
      </c>
      <c r="G158" s="155"/>
      <c r="H158" s="155"/>
      <c r="I158" s="155"/>
      <c r="J158" s="171" t="s">
        <v>297</v>
      </c>
    </row>
    <row r="159" spans="1:10" x14ac:dyDescent="0.2">
      <c r="A159" s="168" t="s">
        <v>690</v>
      </c>
      <c r="B159" s="168" t="s">
        <v>691</v>
      </c>
      <c r="C159" s="168" t="s">
        <v>692</v>
      </c>
      <c r="D159" s="168">
        <v>30</v>
      </c>
      <c r="E159" s="168" t="s">
        <v>284</v>
      </c>
      <c r="F159" s="155"/>
      <c r="G159" s="155"/>
      <c r="H159" s="155"/>
      <c r="I159" s="155"/>
      <c r="J159" s="171" t="s">
        <v>285</v>
      </c>
    </row>
    <row r="160" spans="1:10" x14ac:dyDescent="0.2">
      <c r="A160" s="168" t="s">
        <v>693</v>
      </c>
      <c r="B160" s="168" t="s">
        <v>694</v>
      </c>
      <c r="C160" s="168" t="s">
        <v>573</v>
      </c>
      <c r="D160" s="168">
        <v>30</v>
      </c>
      <c r="E160" s="168" t="s">
        <v>284</v>
      </c>
      <c r="F160" s="155"/>
      <c r="G160" s="155"/>
      <c r="H160" s="155"/>
      <c r="I160" s="155"/>
      <c r="J160" s="171" t="s">
        <v>285</v>
      </c>
    </row>
    <row r="161" spans="1:10" x14ac:dyDescent="0.2">
      <c r="A161" s="168" t="s">
        <v>695</v>
      </c>
      <c r="B161" s="168" t="s">
        <v>696</v>
      </c>
      <c r="C161" s="168" t="s">
        <v>697</v>
      </c>
      <c r="D161" s="168">
        <v>30</v>
      </c>
      <c r="E161" s="168" t="s">
        <v>284</v>
      </c>
      <c r="F161" s="155"/>
      <c r="G161" s="175">
        <v>1</v>
      </c>
      <c r="H161" s="155"/>
      <c r="I161" s="155"/>
      <c r="J161" s="171" t="s">
        <v>285</v>
      </c>
    </row>
    <row r="162" spans="1:10" x14ac:dyDescent="0.2">
      <c r="A162" s="168" t="s">
        <v>698</v>
      </c>
      <c r="B162" s="168" t="s">
        <v>699</v>
      </c>
      <c r="C162" s="168" t="s">
        <v>614</v>
      </c>
      <c r="D162" s="168">
        <v>30</v>
      </c>
      <c r="E162" s="168" t="s">
        <v>284</v>
      </c>
      <c r="F162" s="155"/>
      <c r="G162" s="175">
        <v>1</v>
      </c>
      <c r="H162" s="155"/>
      <c r="I162" s="155"/>
      <c r="J162" s="171" t="s">
        <v>285</v>
      </c>
    </row>
    <row r="163" spans="1:10" x14ac:dyDescent="0.2">
      <c r="A163" s="168" t="s">
        <v>700</v>
      </c>
      <c r="B163" s="168" t="s">
        <v>701</v>
      </c>
      <c r="C163" s="168" t="s">
        <v>617</v>
      </c>
      <c r="D163" s="168">
        <v>30</v>
      </c>
      <c r="E163" s="168" t="s">
        <v>284</v>
      </c>
      <c r="F163" s="155"/>
      <c r="G163" s="155"/>
      <c r="H163" s="155"/>
      <c r="I163" s="155"/>
      <c r="J163" s="171" t="s">
        <v>285</v>
      </c>
    </row>
    <row r="164" spans="1:10" x14ac:dyDescent="0.2">
      <c r="A164" s="168" t="s">
        <v>702</v>
      </c>
      <c r="B164" s="168" t="s">
        <v>703</v>
      </c>
      <c r="C164" s="168" t="s">
        <v>661</v>
      </c>
      <c r="D164" s="168">
        <v>30</v>
      </c>
      <c r="E164" s="168" t="s">
        <v>98</v>
      </c>
      <c r="F164" s="155"/>
      <c r="G164" s="155"/>
      <c r="H164" s="155"/>
      <c r="I164" s="155"/>
      <c r="J164" s="171" t="s">
        <v>297</v>
      </c>
    </row>
    <row r="165" spans="1:10" x14ac:dyDescent="0.2">
      <c r="A165" s="168" t="s">
        <v>704</v>
      </c>
      <c r="B165" s="168" t="s">
        <v>705</v>
      </c>
      <c r="C165" s="168" t="s">
        <v>706</v>
      </c>
      <c r="D165" s="168">
        <v>30</v>
      </c>
      <c r="E165" s="168" t="s">
        <v>100</v>
      </c>
      <c r="F165" s="155"/>
      <c r="G165" s="155"/>
      <c r="H165" s="155"/>
      <c r="I165" s="155"/>
      <c r="J165" s="171" t="s">
        <v>285</v>
      </c>
    </row>
    <row r="166" spans="1:10" x14ac:dyDescent="0.2">
      <c r="A166" s="168" t="s">
        <v>707</v>
      </c>
      <c r="B166" s="168" t="s">
        <v>708</v>
      </c>
      <c r="C166" s="168" t="s">
        <v>709</v>
      </c>
      <c r="D166" s="168">
        <v>30</v>
      </c>
      <c r="E166" s="168" t="s">
        <v>284</v>
      </c>
      <c r="F166" s="155"/>
      <c r="G166" s="175">
        <v>1</v>
      </c>
      <c r="H166" s="155"/>
      <c r="I166" s="155"/>
      <c r="J166" s="171" t="s">
        <v>285</v>
      </c>
    </row>
    <row r="167" spans="1:10" x14ac:dyDescent="0.2">
      <c r="A167" s="168" t="s">
        <v>710</v>
      </c>
      <c r="B167" s="168" t="s">
        <v>711</v>
      </c>
      <c r="C167" s="168" t="s">
        <v>712</v>
      </c>
      <c r="D167" s="168">
        <v>30</v>
      </c>
      <c r="E167" s="168" t="s">
        <v>284</v>
      </c>
      <c r="F167" s="155"/>
      <c r="G167" s="155"/>
      <c r="H167" s="155"/>
      <c r="I167" s="155"/>
      <c r="J167" s="171" t="s">
        <v>285</v>
      </c>
    </row>
    <row r="168" spans="1:10" x14ac:dyDescent="0.2">
      <c r="A168" s="168" t="s">
        <v>713</v>
      </c>
      <c r="B168" s="168" t="s">
        <v>714</v>
      </c>
      <c r="C168" s="168" t="s">
        <v>715</v>
      </c>
      <c r="D168" s="168">
        <v>30</v>
      </c>
      <c r="E168" s="168" t="s">
        <v>284</v>
      </c>
      <c r="F168" s="155"/>
      <c r="G168" s="155"/>
      <c r="H168" s="155"/>
      <c r="I168" s="155"/>
      <c r="J168" s="171" t="s">
        <v>285</v>
      </c>
    </row>
    <row r="169" spans="1:10" x14ac:dyDescent="0.2">
      <c r="A169" s="168" t="s">
        <v>716</v>
      </c>
      <c r="B169" s="168" t="s">
        <v>717</v>
      </c>
      <c r="C169" s="168" t="s">
        <v>692</v>
      </c>
      <c r="D169" s="168">
        <v>30</v>
      </c>
      <c r="E169" s="168" t="s">
        <v>284</v>
      </c>
      <c r="F169" s="155"/>
      <c r="G169" s="155"/>
      <c r="H169" s="155"/>
      <c r="I169" s="155"/>
      <c r="J169" s="171" t="s">
        <v>285</v>
      </c>
    </row>
    <row r="170" spans="1:10" x14ac:dyDescent="0.2">
      <c r="A170" s="168" t="s">
        <v>718</v>
      </c>
      <c r="B170" s="168" t="s">
        <v>719</v>
      </c>
      <c r="C170" s="168" t="s">
        <v>676</v>
      </c>
      <c r="D170" s="168">
        <v>30</v>
      </c>
      <c r="E170" s="168" t="s">
        <v>98</v>
      </c>
      <c r="F170" s="155"/>
      <c r="G170" s="155"/>
      <c r="H170" s="155"/>
      <c r="I170" s="155"/>
      <c r="J170" s="171" t="s">
        <v>285</v>
      </c>
    </row>
    <row r="171" spans="1:10" x14ac:dyDescent="0.2">
      <c r="A171" s="168" t="s">
        <v>720</v>
      </c>
      <c r="B171" s="168" t="s">
        <v>721</v>
      </c>
      <c r="C171" s="168" t="s">
        <v>722</v>
      </c>
      <c r="D171" s="168">
        <v>30</v>
      </c>
      <c r="E171" s="168" t="s">
        <v>284</v>
      </c>
      <c r="F171" s="155"/>
      <c r="G171" s="155"/>
      <c r="H171" s="155"/>
      <c r="I171" s="155"/>
      <c r="J171" s="171" t="s">
        <v>285</v>
      </c>
    </row>
    <row r="172" spans="1:10" x14ac:dyDescent="0.2">
      <c r="A172" s="168" t="s">
        <v>723</v>
      </c>
      <c r="B172" s="168" t="s">
        <v>724</v>
      </c>
      <c r="C172" s="168" t="s">
        <v>725</v>
      </c>
      <c r="D172" s="168">
        <v>30</v>
      </c>
      <c r="E172" s="168" t="s">
        <v>284</v>
      </c>
      <c r="F172" s="155"/>
      <c r="G172" s="155"/>
      <c r="H172" s="155"/>
      <c r="I172" s="155"/>
      <c r="J172" s="171" t="s">
        <v>285</v>
      </c>
    </row>
    <row r="173" spans="1:10" x14ac:dyDescent="0.2">
      <c r="A173" s="168" t="s">
        <v>726</v>
      </c>
      <c r="B173" s="168" t="s">
        <v>727</v>
      </c>
      <c r="C173" s="168" t="s">
        <v>728</v>
      </c>
      <c r="D173" s="168">
        <v>30</v>
      </c>
      <c r="E173" s="168" t="s">
        <v>284</v>
      </c>
      <c r="F173" s="155"/>
      <c r="G173" s="175">
        <v>1</v>
      </c>
      <c r="H173" s="155"/>
      <c r="I173" s="155"/>
      <c r="J173" s="171" t="s">
        <v>285</v>
      </c>
    </row>
    <row r="174" spans="1:10" x14ac:dyDescent="0.2">
      <c r="A174" s="168" t="s">
        <v>729</v>
      </c>
      <c r="B174" s="168" t="s">
        <v>730</v>
      </c>
      <c r="C174" s="168" t="s">
        <v>731</v>
      </c>
      <c r="D174" s="168">
        <v>30</v>
      </c>
      <c r="E174" s="168" t="s">
        <v>100</v>
      </c>
      <c r="F174" s="155"/>
      <c r="G174" s="155"/>
      <c r="H174" s="155"/>
      <c r="I174" s="155"/>
      <c r="J174" s="171" t="s">
        <v>297</v>
      </c>
    </row>
    <row r="175" spans="1:10" x14ac:dyDescent="0.2">
      <c r="A175" s="168" t="s">
        <v>732</v>
      </c>
      <c r="B175" s="168" t="s">
        <v>733</v>
      </c>
      <c r="C175" s="168" t="s">
        <v>734</v>
      </c>
      <c r="D175" s="168">
        <v>30</v>
      </c>
      <c r="E175" s="168" t="s">
        <v>284</v>
      </c>
      <c r="F175" s="155"/>
      <c r="G175" s="175">
        <v>1</v>
      </c>
      <c r="H175" s="155"/>
      <c r="I175" s="155"/>
      <c r="J175" s="171" t="s">
        <v>285</v>
      </c>
    </row>
    <row r="176" spans="1:10" x14ac:dyDescent="0.2">
      <c r="A176" s="168" t="s">
        <v>735</v>
      </c>
      <c r="B176" s="168" t="s">
        <v>736</v>
      </c>
      <c r="C176" s="168" t="s">
        <v>737</v>
      </c>
      <c r="D176" s="168">
        <v>30</v>
      </c>
      <c r="E176" s="168" t="s">
        <v>284</v>
      </c>
      <c r="F176" s="155"/>
      <c r="G176" s="155"/>
      <c r="H176" s="155"/>
      <c r="I176" s="155"/>
      <c r="J176" s="171" t="s">
        <v>297</v>
      </c>
    </row>
    <row r="177" spans="1:10" x14ac:dyDescent="0.2">
      <c r="A177" s="168" t="s">
        <v>738</v>
      </c>
      <c r="B177" s="168" t="s">
        <v>739</v>
      </c>
      <c r="C177" s="168" t="s">
        <v>740</v>
      </c>
      <c r="D177" s="168">
        <v>30</v>
      </c>
      <c r="E177" s="168" t="s">
        <v>100</v>
      </c>
      <c r="F177" s="155"/>
      <c r="G177" s="155"/>
      <c r="H177" s="155"/>
      <c r="I177" s="155"/>
      <c r="J177" s="171" t="s">
        <v>285</v>
      </c>
    </row>
    <row r="178" spans="1:10" x14ac:dyDescent="0.2">
      <c r="A178" s="168" t="s">
        <v>741</v>
      </c>
      <c r="B178" s="168" t="s">
        <v>742</v>
      </c>
      <c r="C178" s="168" t="s">
        <v>743</v>
      </c>
      <c r="D178" s="168">
        <v>31</v>
      </c>
      <c r="E178" s="168" t="s">
        <v>284</v>
      </c>
      <c r="F178" s="155"/>
      <c r="G178" s="169">
        <v>1</v>
      </c>
      <c r="H178" s="155"/>
      <c r="I178" s="168"/>
      <c r="J178" s="172" t="s">
        <v>297</v>
      </c>
    </row>
    <row r="179" spans="1:10" x14ac:dyDescent="0.2">
      <c r="A179" s="168" t="s">
        <v>744</v>
      </c>
      <c r="B179" s="168" t="s">
        <v>745</v>
      </c>
      <c r="C179" s="168" t="s">
        <v>746</v>
      </c>
      <c r="D179" s="168">
        <v>31</v>
      </c>
      <c r="E179" s="168" t="s">
        <v>284</v>
      </c>
      <c r="F179" s="155"/>
      <c r="G179" s="169">
        <v>1</v>
      </c>
      <c r="H179" s="155"/>
      <c r="I179" s="168"/>
      <c r="J179" s="172" t="s">
        <v>285</v>
      </c>
    </row>
    <row r="180" spans="1:10" x14ac:dyDescent="0.2">
      <c r="A180" s="168" t="s">
        <v>747</v>
      </c>
      <c r="B180" s="168" t="s">
        <v>748</v>
      </c>
      <c r="C180" s="168" t="s">
        <v>749</v>
      </c>
      <c r="D180" s="168">
        <v>31</v>
      </c>
      <c r="E180" s="168" t="s">
        <v>284</v>
      </c>
      <c r="F180" s="155"/>
      <c r="G180" s="169">
        <v>1</v>
      </c>
      <c r="H180" s="155"/>
      <c r="I180" s="168"/>
      <c r="J180" s="172" t="s">
        <v>285</v>
      </c>
    </row>
    <row r="181" spans="1:10" x14ac:dyDescent="0.2">
      <c r="A181" s="168" t="s">
        <v>750</v>
      </c>
      <c r="B181" s="168" t="s">
        <v>751</v>
      </c>
      <c r="C181" s="168" t="s">
        <v>752</v>
      </c>
      <c r="D181" s="168">
        <v>31</v>
      </c>
      <c r="E181" s="168" t="s">
        <v>284</v>
      </c>
      <c r="F181" s="155"/>
      <c r="G181" s="169">
        <v>1</v>
      </c>
      <c r="H181" s="155"/>
      <c r="I181" s="170">
        <v>1</v>
      </c>
      <c r="J181" s="172" t="s">
        <v>285</v>
      </c>
    </row>
    <row r="182" spans="1:10" x14ac:dyDescent="0.2">
      <c r="A182" s="168" t="s">
        <v>753</v>
      </c>
      <c r="B182" s="168" t="s">
        <v>754</v>
      </c>
      <c r="C182" s="168" t="s">
        <v>755</v>
      </c>
      <c r="D182" s="168">
        <v>31</v>
      </c>
      <c r="E182" s="168" t="s">
        <v>284</v>
      </c>
      <c r="F182" s="155"/>
      <c r="G182" s="169">
        <v>1</v>
      </c>
      <c r="H182" s="155"/>
      <c r="I182" s="168"/>
      <c r="J182" s="172" t="s">
        <v>285</v>
      </c>
    </row>
    <row r="183" spans="1:10" x14ac:dyDescent="0.2">
      <c r="A183" s="168" t="s">
        <v>756</v>
      </c>
      <c r="B183" s="168" t="s">
        <v>757</v>
      </c>
      <c r="C183" s="168" t="s">
        <v>758</v>
      </c>
      <c r="D183" s="168">
        <v>31</v>
      </c>
      <c r="E183" s="168" t="s">
        <v>284</v>
      </c>
      <c r="F183" s="155"/>
      <c r="G183" s="168"/>
      <c r="H183" s="155"/>
      <c r="I183" s="168"/>
      <c r="J183" s="172" t="s">
        <v>285</v>
      </c>
    </row>
    <row r="184" spans="1:10" x14ac:dyDescent="0.2">
      <c r="A184" s="168" t="s">
        <v>759</v>
      </c>
      <c r="B184" s="168" t="s">
        <v>760</v>
      </c>
      <c r="C184" s="168" t="s">
        <v>761</v>
      </c>
      <c r="D184" s="168">
        <v>31</v>
      </c>
      <c r="E184" s="168" t="s">
        <v>284</v>
      </c>
      <c r="F184" s="155"/>
      <c r="G184" s="169">
        <v>1</v>
      </c>
      <c r="H184" s="155"/>
      <c r="I184" s="168"/>
      <c r="J184" s="172" t="s">
        <v>297</v>
      </c>
    </row>
    <row r="185" spans="1:10" x14ac:dyDescent="0.2">
      <c r="A185" s="168" t="s">
        <v>762</v>
      </c>
      <c r="B185" s="168" t="s">
        <v>763</v>
      </c>
      <c r="C185" s="168" t="s">
        <v>764</v>
      </c>
      <c r="D185" s="168">
        <v>31</v>
      </c>
      <c r="E185" s="168" t="s">
        <v>100</v>
      </c>
      <c r="F185" s="155"/>
      <c r="G185" s="169">
        <v>1</v>
      </c>
      <c r="H185" s="155"/>
      <c r="I185" s="155"/>
      <c r="J185" s="171" t="s">
        <v>297</v>
      </c>
    </row>
    <row r="186" spans="1:10" x14ac:dyDescent="0.2">
      <c r="A186" s="168" t="s">
        <v>765</v>
      </c>
      <c r="B186" s="168" t="s">
        <v>766</v>
      </c>
      <c r="C186" s="168" t="s">
        <v>767</v>
      </c>
      <c r="D186" s="168">
        <v>31</v>
      </c>
      <c r="E186" s="168" t="s">
        <v>284</v>
      </c>
      <c r="F186" s="155"/>
      <c r="G186" s="169">
        <v>1</v>
      </c>
      <c r="H186" s="155"/>
      <c r="I186" s="168"/>
      <c r="J186" s="172" t="s">
        <v>285</v>
      </c>
    </row>
    <row r="187" spans="1:10" x14ac:dyDescent="0.2">
      <c r="A187" s="168" t="s">
        <v>768</v>
      </c>
      <c r="B187" s="168" t="s">
        <v>769</v>
      </c>
      <c r="C187" s="168" t="s">
        <v>770</v>
      </c>
      <c r="D187" s="168">
        <v>31</v>
      </c>
      <c r="E187" s="168" t="s">
        <v>284</v>
      </c>
      <c r="F187" s="155"/>
      <c r="G187" s="168"/>
      <c r="H187" s="155"/>
      <c r="I187" s="168"/>
      <c r="J187" s="172" t="s">
        <v>285</v>
      </c>
    </row>
    <row r="188" spans="1:10" x14ac:dyDescent="0.2">
      <c r="A188" s="168" t="s">
        <v>771</v>
      </c>
      <c r="B188" s="168" t="s">
        <v>772</v>
      </c>
      <c r="C188" s="168" t="s">
        <v>773</v>
      </c>
      <c r="D188" s="168">
        <v>31</v>
      </c>
      <c r="E188" s="168" t="s">
        <v>284</v>
      </c>
      <c r="F188" s="155"/>
      <c r="G188" s="169">
        <v>1</v>
      </c>
      <c r="H188" s="155"/>
      <c r="I188" s="168"/>
      <c r="J188" s="172" t="s">
        <v>285</v>
      </c>
    </row>
    <row r="189" spans="1:10" x14ac:dyDescent="0.2">
      <c r="A189" s="168" t="s">
        <v>774</v>
      </c>
      <c r="B189" s="168" t="s">
        <v>775</v>
      </c>
      <c r="C189" s="168" t="s">
        <v>776</v>
      </c>
      <c r="D189" s="168">
        <v>31</v>
      </c>
      <c r="E189" s="168" t="s">
        <v>284</v>
      </c>
      <c r="F189" s="155"/>
      <c r="G189" s="169">
        <v>1</v>
      </c>
      <c r="H189" s="155"/>
      <c r="I189" s="168"/>
      <c r="J189" s="172" t="s">
        <v>297</v>
      </c>
    </row>
    <row r="190" spans="1:10" x14ac:dyDescent="0.2">
      <c r="A190" s="168" t="s">
        <v>777</v>
      </c>
      <c r="B190" s="168" t="s">
        <v>778</v>
      </c>
      <c r="C190" s="168" t="s">
        <v>779</v>
      </c>
      <c r="D190" s="168">
        <v>31</v>
      </c>
      <c r="E190" s="168" t="s">
        <v>100</v>
      </c>
      <c r="F190" s="155"/>
      <c r="G190" s="155"/>
      <c r="H190" s="155"/>
      <c r="I190" s="155"/>
      <c r="J190" s="171" t="s">
        <v>285</v>
      </c>
    </row>
    <row r="191" spans="1:10" x14ac:dyDescent="0.2">
      <c r="A191" s="168" t="s">
        <v>780</v>
      </c>
      <c r="B191" s="168" t="s">
        <v>781</v>
      </c>
      <c r="C191" s="168" t="s">
        <v>779</v>
      </c>
      <c r="D191" s="168">
        <v>31</v>
      </c>
      <c r="E191" s="168" t="s">
        <v>284</v>
      </c>
      <c r="F191" s="155"/>
      <c r="G191" s="168"/>
      <c r="H191" s="155"/>
      <c r="I191" s="168"/>
      <c r="J191" s="172" t="s">
        <v>285</v>
      </c>
    </row>
    <row r="192" spans="1:10" x14ac:dyDescent="0.2">
      <c r="A192" s="168" t="s">
        <v>782</v>
      </c>
      <c r="B192" s="168" t="s">
        <v>783</v>
      </c>
      <c r="C192" s="168" t="s">
        <v>784</v>
      </c>
      <c r="D192" s="168">
        <v>31</v>
      </c>
      <c r="E192" s="168" t="s">
        <v>98</v>
      </c>
      <c r="F192" s="155"/>
      <c r="G192" s="155"/>
      <c r="H192" s="155"/>
      <c r="I192" s="155"/>
      <c r="J192" s="171" t="s">
        <v>285</v>
      </c>
    </row>
    <row r="193" spans="1:10" x14ac:dyDescent="0.2">
      <c r="A193" s="168" t="s">
        <v>785</v>
      </c>
      <c r="B193" s="168" t="s">
        <v>786</v>
      </c>
      <c r="C193" s="168" t="s">
        <v>787</v>
      </c>
      <c r="D193" s="168">
        <v>31</v>
      </c>
      <c r="E193" s="168" t="s">
        <v>284</v>
      </c>
      <c r="F193" s="155"/>
      <c r="G193" s="169">
        <v>1</v>
      </c>
      <c r="H193" s="155"/>
      <c r="I193" s="168"/>
      <c r="J193" s="172" t="s">
        <v>297</v>
      </c>
    </row>
    <row r="194" spans="1:10" x14ac:dyDescent="0.2">
      <c r="A194" s="168" t="s">
        <v>788</v>
      </c>
      <c r="B194" s="168" t="s">
        <v>789</v>
      </c>
      <c r="C194" s="168" t="s">
        <v>790</v>
      </c>
      <c r="D194" s="168">
        <v>31</v>
      </c>
      <c r="E194" s="168" t="s">
        <v>284</v>
      </c>
      <c r="F194" s="155"/>
      <c r="G194" s="169">
        <v>1</v>
      </c>
      <c r="H194" s="155"/>
      <c r="I194" s="168"/>
      <c r="J194" s="172" t="s">
        <v>285</v>
      </c>
    </row>
    <row r="195" spans="1:10" x14ac:dyDescent="0.2">
      <c r="A195" s="168" t="s">
        <v>791</v>
      </c>
      <c r="B195" s="168" t="s">
        <v>792</v>
      </c>
      <c r="C195" s="168" t="s">
        <v>793</v>
      </c>
      <c r="D195" s="168">
        <v>31</v>
      </c>
      <c r="E195" s="168" t="s">
        <v>98</v>
      </c>
      <c r="F195" s="155"/>
      <c r="G195" s="155"/>
      <c r="H195" s="155"/>
      <c r="I195" s="155"/>
      <c r="J195" s="171" t="s">
        <v>297</v>
      </c>
    </row>
    <row r="196" spans="1:10" x14ac:dyDescent="0.2">
      <c r="A196" s="168" t="s">
        <v>794</v>
      </c>
      <c r="B196" s="168" t="s">
        <v>795</v>
      </c>
      <c r="C196" s="168" t="s">
        <v>793</v>
      </c>
      <c r="D196" s="168">
        <v>31</v>
      </c>
      <c r="E196" s="168" t="s">
        <v>101</v>
      </c>
      <c r="F196" s="155"/>
      <c r="G196" s="155"/>
      <c r="H196" s="155"/>
      <c r="I196" s="155"/>
      <c r="J196" s="171" t="s">
        <v>285</v>
      </c>
    </row>
    <row r="197" spans="1:10" x14ac:dyDescent="0.2">
      <c r="A197" s="168" t="s">
        <v>796</v>
      </c>
      <c r="B197" s="168" t="s">
        <v>797</v>
      </c>
      <c r="C197" s="168" t="s">
        <v>798</v>
      </c>
      <c r="D197" s="168">
        <v>31</v>
      </c>
      <c r="E197" s="168" t="s">
        <v>284</v>
      </c>
      <c r="F197" s="155"/>
      <c r="G197" s="169">
        <v>1</v>
      </c>
      <c r="H197" s="155"/>
      <c r="I197" s="168"/>
      <c r="J197" s="172" t="s">
        <v>285</v>
      </c>
    </row>
    <row r="198" spans="1:10" x14ac:dyDescent="0.2">
      <c r="A198" s="168" t="s">
        <v>799</v>
      </c>
      <c r="B198" s="168" t="s">
        <v>800</v>
      </c>
      <c r="C198" s="168" t="s">
        <v>801</v>
      </c>
      <c r="D198" s="168">
        <v>31</v>
      </c>
      <c r="E198" s="168" t="s">
        <v>98</v>
      </c>
      <c r="F198" s="155"/>
      <c r="G198" s="155"/>
      <c r="H198" s="155"/>
      <c r="I198" s="155"/>
      <c r="J198" s="171" t="s">
        <v>285</v>
      </c>
    </row>
    <row r="199" spans="1:10" x14ac:dyDescent="0.2">
      <c r="A199" s="168" t="s">
        <v>802</v>
      </c>
      <c r="B199" s="168" t="s">
        <v>803</v>
      </c>
      <c r="C199" s="168" t="s">
        <v>801</v>
      </c>
      <c r="D199" s="168">
        <v>31</v>
      </c>
      <c r="E199" s="168" t="s">
        <v>284</v>
      </c>
      <c r="F199" s="155"/>
      <c r="G199" s="168"/>
      <c r="H199" s="155"/>
      <c r="I199" s="168"/>
      <c r="J199" s="172" t="s">
        <v>285</v>
      </c>
    </row>
    <row r="200" spans="1:10" x14ac:dyDescent="0.2">
      <c r="A200" s="168" t="s">
        <v>804</v>
      </c>
      <c r="B200" s="168" t="s">
        <v>805</v>
      </c>
      <c r="C200" s="168" t="s">
        <v>801</v>
      </c>
      <c r="D200" s="168">
        <v>31</v>
      </c>
      <c r="E200" s="168" t="s">
        <v>100</v>
      </c>
      <c r="F200" s="155"/>
      <c r="G200" s="155"/>
      <c r="H200" s="155"/>
      <c r="I200" s="155"/>
      <c r="J200" s="171" t="s">
        <v>297</v>
      </c>
    </row>
    <row r="201" spans="1:10" x14ac:dyDescent="0.2">
      <c r="A201" s="168" t="s">
        <v>806</v>
      </c>
      <c r="B201" s="168" t="s">
        <v>807</v>
      </c>
      <c r="C201" s="168" t="s">
        <v>801</v>
      </c>
      <c r="D201" s="168">
        <v>31</v>
      </c>
      <c r="E201" s="168" t="s">
        <v>98</v>
      </c>
      <c r="F201" s="155"/>
      <c r="G201" s="155"/>
      <c r="H201" s="155"/>
      <c r="I201" s="155"/>
      <c r="J201" s="171" t="s">
        <v>297</v>
      </c>
    </row>
    <row r="202" spans="1:10" ht="15" x14ac:dyDescent="0.25">
      <c r="A202" s="168" t="s">
        <v>808</v>
      </c>
      <c r="B202" s="182" t="s">
        <v>809</v>
      </c>
      <c r="C202" s="168" t="s">
        <v>801</v>
      </c>
      <c r="D202" s="168">
        <v>31</v>
      </c>
      <c r="E202" s="168" t="s">
        <v>100</v>
      </c>
      <c r="F202" s="155"/>
      <c r="G202" s="155"/>
      <c r="H202" s="155"/>
      <c r="I202" s="155"/>
      <c r="J202" s="171" t="s">
        <v>297</v>
      </c>
    </row>
    <row r="203" spans="1:10" x14ac:dyDescent="0.2">
      <c r="A203" s="168" t="s">
        <v>810</v>
      </c>
      <c r="B203" s="168" t="s">
        <v>811</v>
      </c>
      <c r="C203" s="168" t="s">
        <v>801</v>
      </c>
      <c r="D203" s="168">
        <v>31</v>
      </c>
      <c r="E203" s="168" t="s">
        <v>98</v>
      </c>
      <c r="F203" s="155"/>
      <c r="G203" s="155"/>
      <c r="H203" s="155"/>
      <c r="I203" s="155"/>
      <c r="J203" s="171" t="s">
        <v>285</v>
      </c>
    </row>
    <row r="204" spans="1:10" x14ac:dyDescent="0.2">
      <c r="A204" s="168" t="s">
        <v>812</v>
      </c>
      <c r="B204" s="168" t="s">
        <v>813</v>
      </c>
      <c r="C204" s="168" t="s">
        <v>801</v>
      </c>
      <c r="D204" s="168">
        <v>31</v>
      </c>
      <c r="E204" s="168" t="s">
        <v>100</v>
      </c>
      <c r="F204" s="155"/>
      <c r="G204" s="155"/>
      <c r="H204" s="181">
        <v>1</v>
      </c>
      <c r="I204" s="155"/>
      <c r="J204" s="171" t="s">
        <v>297</v>
      </c>
    </row>
    <row r="205" spans="1:10" x14ac:dyDescent="0.2">
      <c r="A205" s="168" t="s">
        <v>814</v>
      </c>
      <c r="B205" s="168" t="s">
        <v>815</v>
      </c>
      <c r="C205" s="168" t="s">
        <v>801</v>
      </c>
      <c r="D205" s="168">
        <v>31</v>
      </c>
      <c r="E205" s="168" t="s">
        <v>100</v>
      </c>
      <c r="F205" s="155"/>
      <c r="G205" s="155"/>
      <c r="H205" s="155"/>
      <c r="I205" s="155"/>
      <c r="J205" s="171" t="s">
        <v>285</v>
      </c>
    </row>
    <row r="206" spans="1:10" x14ac:dyDescent="0.2">
      <c r="A206" s="168" t="s">
        <v>816</v>
      </c>
      <c r="B206" s="168" t="s">
        <v>817</v>
      </c>
      <c r="C206" s="168" t="s">
        <v>801</v>
      </c>
      <c r="D206" s="168">
        <v>31</v>
      </c>
      <c r="E206" s="168" t="s">
        <v>98</v>
      </c>
      <c r="F206" s="155"/>
      <c r="G206" s="155"/>
      <c r="H206" s="155"/>
      <c r="I206" s="155"/>
      <c r="J206" s="171" t="s">
        <v>285</v>
      </c>
    </row>
    <row r="207" spans="1:10" x14ac:dyDescent="0.2">
      <c r="A207" s="168" t="s">
        <v>818</v>
      </c>
      <c r="B207" s="168" t="s">
        <v>819</v>
      </c>
      <c r="C207" s="168" t="s">
        <v>801</v>
      </c>
      <c r="D207" s="168">
        <v>31</v>
      </c>
      <c r="E207" s="168" t="s">
        <v>101</v>
      </c>
      <c r="F207" s="155"/>
      <c r="G207" s="155"/>
      <c r="H207" s="155"/>
      <c r="I207" s="155"/>
      <c r="J207" s="171" t="s">
        <v>285</v>
      </c>
    </row>
    <row r="208" spans="1:10" x14ac:dyDescent="0.2">
      <c r="A208" s="168" t="s">
        <v>820</v>
      </c>
      <c r="B208" s="168" t="s">
        <v>821</v>
      </c>
      <c r="C208" s="168" t="s">
        <v>801</v>
      </c>
      <c r="D208" s="168">
        <v>31</v>
      </c>
      <c r="E208" s="168" t="s">
        <v>101</v>
      </c>
      <c r="F208" s="155"/>
      <c r="G208" s="155"/>
      <c r="H208" s="155"/>
      <c r="I208" s="155"/>
      <c r="J208" s="172" t="s">
        <v>297</v>
      </c>
    </row>
    <row r="209" spans="1:10" x14ac:dyDescent="0.2">
      <c r="A209" s="168" t="s">
        <v>822</v>
      </c>
      <c r="B209" s="168" t="s">
        <v>823</v>
      </c>
      <c r="C209" s="168" t="s">
        <v>801</v>
      </c>
      <c r="D209" s="168">
        <v>31</v>
      </c>
      <c r="E209" s="168" t="s">
        <v>101</v>
      </c>
      <c r="F209" s="155"/>
      <c r="G209" s="155"/>
      <c r="H209" s="181">
        <v>1</v>
      </c>
      <c r="I209" s="155"/>
      <c r="J209" s="171" t="s">
        <v>297</v>
      </c>
    </row>
    <row r="210" spans="1:10" x14ac:dyDescent="0.2">
      <c r="A210" s="168" t="s">
        <v>824</v>
      </c>
      <c r="B210" s="168" t="s">
        <v>825</v>
      </c>
      <c r="C210" s="168" t="s">
        <v>801</v>
      </c>
      <c r="D210" s="168">
        <v>31</v>
      </c>
      <c r="E210" s="168" t="s">
        <v>101</v>
      </c>
      <c r="F210" s="155"/>
      <c r="G210" s="155"/>
      <c r="H210" s="155"/>
      <c r="I210" s="155"/>
      <c r="J210" s="171" t="s">
        <v>285</v>
      </c>
    </row>
    <row r="211" spans="1:10" x14ac:dyDescent="0.2">
      <c r="A211" s="168" t="s">
        <v>826</v>
      </c>
      <c r="B211" s="168" t="s">
        <v>827</v>
      </c>
      <c r="C211" s="168" t="s">
        <v>801</v>
      </c>
      <c r="D211" s="168">
        <v>31</v>
      </c>
      <c r="E211" s="168" t="s">
        <v>101</v>
      </c>
      <c r="F211" s="155"/>
      <c r="G211" s="155"/>
      <c r="H211" s="155"/>
      <c r="I211" s="155"/>
      <c r="J211" s="171" t="s">
        <v>285</v>
      </c>
    </row>
    <row r="212" spans="1:10" x14ac:dyDescent="0.2">
      <c r="A212" s="168" t="s">
        <v>828</v>
      </c>
      <c r="B212" s="168" t="s">
        <v>829</v>
      </c>
      <c r="C212" s="168" t="s">
        <v>801</v>
      </c>
      <c r="D212" s="168">
        <v>31</v>
      </c>
      <c r="E212" s="168" t="s">
        <v>101</v>
      </c>
      <c r="F212" s="155"/>
      <c r="G212" s="155"/>
      <c r="H212" s="155"/>
      <c r="I212" s="155"/>
      <c r="J212" s="171" t="s">
        <v>285</v>
      </c>
    </row>
    <row r="213" spans="1:10" x14ac:dyDescent="0.2">
      <c r="A213" s="168" t="s">
        <v>830</v>
      </c>
      <c r="B213" s="168" t="s">
        <v>831</v>
      </c>
      <c r="C213" s="168" t="s">
        <v>793</v>
      </c>
      <c r="D213" s="168">
        <v>31</v>
      </c>
      <c r="E213" s="168" t="s">
        <v>284</v>
      </c>
      <c r="F213" s="155"/>
      <c r="G213" s="168"/>
      <c r="H213" s="155"/>
      <c r="I213" s="170">
        <v>1</v>
      </c>
      <c r="J213" s="172" t="s">
        <v>285</v>
      </c>
    </row>
    <row r="214" spans="1:10" x14ac:dyDescent="0.2">
      <c r="A214" s="168" t="s">
        <v>832</v>
      </c>
      <c r="B214" s="168" t="s">
        <v>833</v>
      </c>
      <c r="C214" s="168" t="s">
        <v>834</v>
      </c>
      <c r="D214" s="168">
        <v>31</v>
      </c>
      <c r="E214" s="168" t="s">
        <v>284</v>
      </c>
      <c r="F214" s="155"/>
      <c r="G214" s="168"/>
      <c r="H214" s="155"/>
      <c r="I214" s="168"/>
      <c r="J214" s="172" t="s">
        <v>285</v>
      </c>
    </row>
    <row r="215" spans="1:10" x14ac:dyDescent="0.2">
      <c r="A215" s="168" t="s">
        <v>835</v>
      </c>
      <c r="B215" s="168" t="s">
        <v>836</v>
      </c>
      <c r="C215" s="168" t="s">
        <v>801</v>
      </c>
      <c r="D215" s="168">
        <v>31</v>
      </c>
      <c r="E215" s="168" t="s">
        <v>284</v>
      </c>
      <c r="F215" s="155"/>
      <c r="G215" s="168"/>
      <c r="H215" s="155"/>
      <c r="I215" s="168"/>
      <c r="J215" s="172" t="s">
        <v>297</v>
      </c>
    </row>
    <row r="216" spans="1:10" x14ac:dyDescent="0.2">
      <c r="A216" s="168" t="s">
        <v>837</v>
      </c>
      <c r="B216" s="168" t="s">
        <v>838</v>
      </c>
      <c r="C216" s="168" t="s">
        <v>801</v>
      </c>
      <c r="D216" s="168">
        <v>31</v>
      </c>
      <c r="E216" s="168" t="s">
        <v>284</v>
      </c>
      <c r="F216" s="173" t="s">
        <v>92</v>
      </c>
      <c r="G216" s="168"/>
      <c r="H216" s="181">
        <v>1</v>
      </c>
      <c r="I216" s="168"/>
      <c r="J216" s="172" t="s">
        <v>297</v>
      </c>
    </row>
    <row r="217" spans="1:10" x14ac:dyDescent="0.2">
      <c r="A217" s="168" t="s">
        <v>839</v>
      </c>
      <c r="B217" s="168" t="s">
        <v>840</v>
      </c>
      <c r="C217" s="168" t="s">
        <v>784</v>
      </c>
      <c r="D217" s="168">
        <v>31</v>
      </c>
      <c r="E217" s="168" t="s">
        <v>101</v>
      </c>
      <c r="F217" s="155"/>
      <c r="G217" s="155"/>
      <c r="H217" s="155"/>
      <c r="I217" s="170">
        <v>1</v>
      </c>
      <c r="J217" s="171" t="s">
        <v>285</v>
      </c>
    </row>
    <row r="218" spans="1:10" x14ac:dyDescent="0.2">
      <c r="A218" s="168" t="s">
        <v>841</v>
      </c>
      <c r="B218" s="168" t="s">
        <v>842</v>
      </c>
      <c r="C218" s="168" t="s">
        <v>801</v>
      </c>
      <c r="D218" s="168">
        <v>31</v>
      </c>
      <c r="E218" s="168" t="s">
        <v>101</v>
      </c>
      <c r="F218" s="155"/>
      <c r="G218" s="155"/>
      <c r="H218" s="155"/>
      <c r="I218" s="155"/>
      <c r="J218" s="172" t="s">
        <v>297</v>
      </c>
    </row>
    <row r="219" spans="1:10" x14ac:dyDescent="0.2">
      <c r="A219" s="168" t="s">
        <v>843</v>
      </c>
      <c r="B219" s="168" t="s">
        <v>844</v>
      </c>
      <c r="C219" s="168" t="s">
        <v>801</v>
      </c>
      <c r="D219" s="168">
        <v>31</v>
      </c>
      <c r="E219" s="168" t="s">
        <v>284</v>
      </c>
      <c r="F219" s="155"/>
      <c r="G219" s="155"/>
      <c r="H219" s="155"/>
      <c r="I219" s="155"/>
      <c r="J219" s="171" t="s">
        <v>297</v>
      </c>
    </row>
    <row r="220" spans="1:10" x14ac:dyDescent="0.2">
      <c r="A220" s="168" t="s">
        <v>845</v>
      </c>
      <c r="B220" s="168" t="s">
        <v>846</v>
      </c>
      <c r="C220" s="168" t="s">
        <v>801</v>
      </c>
      <c r="D220" s="168">
        <v>31</v>
      </c>
      <c r="E220" s="168" t="s">
        <v>284</v>
      </c>
      <c r="F220" s="155"/>
      <c r="G220" s="155"/>
      <c r="H220" s="155"/>
      <c r="I220" s="155"/>
      <c r="J220" s="171" t="s">
        <v>297</v>
      </c>
    </row>
    <row r="221" spans="1:10" x14ac:dyDescent="0.2">
      <c r="A221" s="168" t="s">
        <v>847</v>
      </c>
      <c r="B221" s="168" t="s">
        <v>848</v>
      </c>
      <c r="C221" s="168" t="s">
        <v>849</v>
      </c>
      <c r="D221" s="168">
        <v>31</v>
      </c>
      <c r="E221" s="168" t="s">
        <v>101</v>
      </c>
      <c r="F221" s="155"/>
      <c r="G221" s="155"/>
      <c r="H221" s="155"/>
      <c r="I221" s="155"/>
      <c r="J221" s="171" t="s">
        <v>285</v>
      </c>
    </row>
    <row r="222" spans="1:10" x14ac:dyDescent="0.2">
      <c r="A222" s="168" t="s">
        <v>850</v>
      </c>
      <c r="B222" s="168" t="s">
        <v>851</v>
      </c>
      <c r="C222" s="168" t="s">
        <v>852</v>
      </c>
      <c r="D222" s="168">
        <v>31</v>
      </c>
      <c r="E222" s="168" t="s">
        <v>284</v>
      </c>
      <c r="F222" s="155"/>
      <c r="G222" s="155"/>
      <c r="H222" s="155"/>
      <c r="I222" s="168"/>
      <c r="J222" s="171" t="s">
        <v>285</v>
      </c>
    </row>
    <row r="223" spans="1:10" x14ac:dyDescent="0.2">
      <c r="A223" s="168" t="s">
        <v>853</v>
      </c>
      <c r="B223" s="168" t="s">
        <v>854</v>
      </c>
      <c r="C223" s="168" t="s">
        <v>855</v>
      </c>
      <c r="D223" s="168">
        <v>31</v>
      </c>
      <c r="E223" s="168" t="s">
        <v>284</v>
      </c>
      <c r="F223" s="155"/>
      <c r="G223" s="155"/>
      <c r="H223" s="155"/>
      <c r="I223" s="168"/>
      <c r="J223" s="171" t="s">
        <v>285</v>
      </c>
    </row>
    <row r="224" spans="1:10" x14ac:dyDescent="0.2">
      <c r="A224" s="168" t="s">
        <v>856</v>
      </c>
      <c r="B224" s="168" t="s">
        <v>857</v>
      </c>
      <c r="C224" s="168" t="s">
        <v>801</v>
      </c>
      <c r="D224" s="168">
        <v>31</v>
      </c>
      <c r="E224" s="168" t="s">
        <v>284</v>
      </c>
      <c r="F224" s="155"/>
      <c r="G224" s="155"/>
      <c r="H224" s="155"/>
      <c r="I224" s="168"/>
      <c r="J224" s="171" t="s">
        <v>297</v>
      </c>
    </row>
    <row r="225" spans="1:10" x14ac:dyDescent="0.2">
      <c r="A225" s="168" t="s">
        <v>858</v>
      </c>
      <c r="B225" s="168" t="s">
        <v>859</v>
      </c>
      <c r="C225" s="168" t="s">
        <v>801</v>
      </c>
      <c r="D225" s="168">
        <v>31</v>
      </c>
      <c r="E225" s="168" t="s">
        <v>284</v>
      </c>
      <c r="F225" s="173" t="s">
        <v>34</v>
      </c>
      <c r="G225" s="168"/>
      <c r="H225" s="181">
        <v>1</v>
      </c>
      <c r="I225" s="168"/>
      <c r="J225" s="172" t="s">
        <v>297</v>
      </c>
    </row>
    <row r="226" spans="1:10" x14ac:dyDescent="0.2">
      <c r="A226" s="183" t="s">
        <v>860</v>
      </c>
      <c r="B226" s="196" t="s">
        <v>861</v>
      </c>
      <c r="C226" s="183" t="s">
        <v>793</v>
      </c>
      <c r="D226" s="168">
        <v>31</v>
      </c>
      <c r="E226" s="168" t="s">
        <v>99</v>
      </c>
      <c r="F226" s="155"/>
      <c r="G226" s="155"/>
      <c r="H226" s="155"/>
      <c r="I226" s="155"/>
      <c r="J226" s="171" t="s">
        <v>297</v>
      </c>
    </row>
    <row r="227" spans="1:10" x14ac:dyDescent="0.2">
      <c r="A227" s="168" t="s">
        <v>862</v>
      </c>
      <c r="B227" s="168" t="s">
        <v>863</v>
      </c>
      <c r="C227" s="168" t="s">
        <v>801</v>
      </c>
      <c r="D227" s="168">
        <v>31</v>
      </c>
      <c r="E227" s="168" t="s">
        <v>284</v>
      </c>
      <c r="F227" s="173" t="s">
        <v>34</v>
      </c>
      <c r="G227" s="168"/>
      <c r="H227" s="181">
        <v>1</v>
      </c>
      <c r="I227" s="168"/>
      <c r="J227" s="172" t="s">
        <v>297</v>
      </c>
    </row>
    <row r="228" spans="1:10" x14ac:dyDescent="0.2">
      <c r="A228" s="168" t="s">
        <v>864</v>
      </c>
      <c r="B228" s="168" t="s">
        <v>865</v>
      </c>
      <c r="C228" s="168" t="s">
        <v>801</v>
      </c>
      <c r="D228" s="168">
        <v>31</v>
      </c>
      <c r="E228" s="168" t="s">
        <v>284</v>
      </c>
      <c r="F228" s="173" t="s">
        <v>34</v>
      </c>
      <c r="G228" s="168"/>
      <c r="H228" s="155"/>
      <c r="I228" s="168"/>
      <c r="J228" s="172" t="s">
        <v>297</v>
      </c>
    </row>
    <row r="229" spans="1:10" x14ac:dyDescent="0.2">
      <c r="A229" s="168" t="s">
        <v>866</v>
      </c>
      <c r="B229" s="168" t="s">
        <v>867</v>
      </c>
      <c r="C229" s="168" t="s">
        <v>801</v>
      </c>
      <c r="D229" s="168">
        <v>31</v>
      </c>
      <c r="E229" s="168" t="s">
        <v>284</v>
      </c>
      <c r="F229" s="155"/>
      <c r="G229" s="155"/>
      <c r="H229" s="155"/>
      <c r="I229" s="168"/>
      <c r="J229" s="171" t="s">
        <v>297</v>
      </c>
    </row>
    <row r="230" spans="1:10" x14ac:dyDescent="0.2">
      <c r="A230" s="168" t="s">
        <v>868</v>
      </c>
      <c r="B230" s="168" t="s">
        <v>869</v>
      </c>
      <c r="C230" s="168" t="s">
        <v>870</v>
      </c>
      <c r="D230" s="168">
        <v>31</v>
      </c>
      <c r="E230" s="168" t="s">
        <v>284</v>
      </c>
      <c r="F230" s="155"/>
      <c r="G230" s="155"/>
      <c r="H230" s="155"/>
      <c r="I230" s="168"/>
      <c r="J230" s="171" t="s">
        <v>285</v>
      </c>
    </row>
    <row r="231" spans="1:10" x14ac:dyDescent="0.2">
      <c r="A231" s="168" t="s">
        <v>871</v>
      </c>
      <c r="B231" s="168" t="s">
        <v>872</v>
      </c>
      <c r="C231" s="168" t="s">
        <v>849</v>
      </c>
      <c r="D231" s="168">
        <v>31</v>
      </c>
      <c r="E231" s="168" t="s">
        <v>284</v>
      </c>
      <c r="F231" s="168"/>
      <c r="G231" s="168"/>
      <c r="H231" s="181">
        <v>1</v>
      </c>
      <c r="I231" s="168"/>
      <c r="J231" s="172" t="s">
        <v>297</v>
      </c>
    </row>
    <row r="232" spans="1:10" x14ac:dyDescent="0.2">
      <c r="A232" s="168" t="s">
        <v>873</v>
      </c>
      <c r="B232" s="168" t="s">
        <v>874</v>
      </c>
      <c r="C232" s="168" t="s">
        <v>779</v>
      </c>
      <c r="D232" s="168">
        <v>31</v>
      </c>
      <c r="E232" s="168" t="s">
        <v>95</v>
      </c>
      <c r="F232" s="155"/>
      <c r="G232" s="155"/>
      <c r="H232" s="155"/>
      <c r="I232" s="168"/>
      <c r="J232" s="171" t="s">
        <v>285</v>
      </c>
    </row>
    <row r="233" spans="1:10" x14ac:dyDescent="0.2">
      <c r="A233" s="168" t="s">
        <v>875</v>
      </c>
      <c r="B233" s="168" t="s">
        <v>876</v>
      </c>
      <c r="C233" s="168" t="s">
        <v>877</v>
      </c>
      <c r="D233" s="174">
        <v>31</v>
      </c>
      <c r="E233" s="174" t="s">
        <v>96</v>
      </c>
      <c r="F233" s="155"/>
      <c r="G233" s="175">
        <v>1</v>
      </c>
      <c r="H233" s="155"/>
      <c r="I233" s="168"/>
      <c r="J233" s="171" t="s">
        <v>285</v>
      </c>
    </row>
    <row r="234" spans="1:10" x14ac:dyDescent="0.2">
      <c r="A234" s="168" t="s">
        <v>878</v>
      </c>
      <c r="B234" s="168" t="s">
        <v>879</v>
      </c>
      <c r="C234" s="168" t="s">
        <v>880</v>
      </c>
      <c r="D234" s="168">
        <v>31</v>
      </c>
      <c r="E234" s="168" t="s">
        <v>284</v>
      </c>
      <c r="F234" s="155"/>
      <c r="G234" s="155"/>
      <c r="H234" s="155"/>
      <c r="I234" s="168"/>
      <c r="J234" s="171" t="s">
        <v>285</v>
      </c>
    </row>
    <row r="235" spans="1:10" x14ac:dyDescent="0.2">
      <c r="A235" s="168" t="s">
        <v>881</v>
      </c>
      <c r="B235" s="168" t="s">
        <v>882</v>
      </c>
      <c r="C235" s="168" t="s">
        <v>801</v>
      </c>
      <c r="D235" s="168">
        <v>31</v>
      </c>
      <c r="E235" s="168" t="s">
        <v>284</v>
      </c>
      <c r="F235" s="155"/>
      <c r="G235" s="155"/>
      <c r="H235" s="155"/>
      <c r="I235" s="168"/>
      <c r="J235" s="171" t="s">
        <v>297</v>
      </c>
    </row>
    <row r="236" spans="1:10" x14ac:dyDescent="0.2">
      <c r="A236" s="168" t="s">
        <v>883</v>
      </c>
      <c r="B236" s="168" t="s">
        <v>884</v>
      </c>
      <c r="C236" s="168" t="s">
        <v>801</v>
      </c>
      <c r="D236" s="168">
        <v>31</v>
      </c>
      <c r="E236" s="168" t="s">
        <v>284</v>
      </c>
      <c r="F236" s="173" t="s">
        <v>92</v>
      </c>
      <c r="G236" s="168"/>
      <c r="H236" s="181">
        <v>1</v>
      </c>
      <c r="I236" s="168"/>
      <c r="J236" s="172" t="s">
        <v>297</v>
      </c>
    </row>
    <row r="237" spans="1:10" x14ac:dyDescent="0.2">
      <c r="A237" s="168" t="s">
        <v>885</v>
      </c>
      <c r="B237" s="168" t="s">
        <v>886</v>
      </c>
      <c r="C237" s="168" t="s">
        <v>887</v>
      </c>
      <c r="D237" s="168">
        <v>31</v>
      </c>
      <c r="E237" s="168" t="s">
        <v>284</v>
      </c>
      <c r="F237" s="168"/>
      <c r="G237" s="155"/>
      <c r="H237" s="155"/>
      <c r="I237" s="168"/>
      <c r="J237" s="171" t="s">
        <v>285</v>
      </c>
    </row>
    <row r="238" spans="1:10" x14ac:dyDescent="0.2">
      <c r="A238" s="193" t="s">
        <v>888</v>
      </c>
      <c r="B238" s="168" t="s">
        <v>889</v>
      </c>
      <c r="C238" s="168" t="s">
        <v>793</v>
      </c>
      <c r="D238" s="174">
        <v>31</v>
      </c>
      <c r="E238" s="197" t="s">
        <v>418</v>
      </c>
      <c r="F238" s="155"/>
      <c r="G238" s="175">
        <v>1</v>
      </c>
      <c r="H238" s="155"/>
      <c r="I238" s="168"/>
      <c r="J238" s="171" t="s">
        <v>285</v>
      </c>
    </row>
    <row r="239" spans="1:10" x14ac:dyDescent="0.2">
      <c r="A239" s="168" t="s">
        <v>890</v>
      </c>
      <c r="B239" s="168" t="s">
        <v>891</v>
      </c>
      <c r="C239" s="168" t="s">
        <v>779</v>
      </c>
      <c r="D239" s="168">
        <v>31</v>
      </c>
      <c r="E239" s="168" t="s">
        <v>284</v>
      </c>
      <c r="F239" s="168"/>
      <c r="G239" s="155"/>
      <c r="H239" s="155"/>
      <c r="I239" s="168"/>
      <c r="J239" s="171" t="s">
        <v>297</v>
      </c>
    </row>
    <row r="240" spans="1:10" x14ac:dyDescent="0.2">
      <c r="A240" s="168" t="s">
        <v>892</v>
      </c>
      <c r="B240" s="168" t="s">
        <v>893</v>
      </c>
      <c r="C240" s="168" t="s">
        <v>801</v>
      </c>
      <c r="D240" s="168">
        <v>31</v>
      </c>
      <c r="E240" s="168" t="s">
        <v>98</v>
      </c>
      <c r="F240" s="168"/>
      <c r="G240" s="168"/>
      <c r="H240" s="181">
        <v>1</v>
      </c>
      <c r="I240" s="168"/>
      <c r="J240" s="172" t="s">
        <v>297</v>
      </c>
    </row>
    <row r="241" spans="1:10" x14ac:dyDescent="0.2">
      <c r="A241" s="168" t="s">
        <v>894</v>
      </c>
      <c r="B241" s="168" t="s">
        <v>895</v>
      </c>
      <c r="C241" s="168" t="s">
        <v>801</v>
      </c>
      <c r="D241" s="168">
        <v>31</v>
      </c>
      <c r="E241" s="168" t="s">
        <v>101</v>
      </c>
      <c r="F241" s="168"/>
      <c r="G241" s="168"/>
      <c r="H241" s="181">
        <v>1</v>
      </c>
      <c r="I241" s="168"/>
      <c r="J241" s="172" t="s">
        <v>297</v>
      </c>
    </row>
    <row r="242" spans="1:10" x14ac:dyDescent="0.2">
      <c r="A242" s="168" t="s">
        <v>896</v>
      </c>
      <c r="B242" s="168" t="s">
        <v>897</v>
      </c>
      <c r="C242" s="168" t="s">
        <v>849</v>
      </c>
      <c r="D242" s="168">
        <v>31</v>
      </c>
      <c r="E242" s="168" t="s">
        <v>284</v>
      </c>
      <c r="F242" s="168"/>
      <c r="G242" s="168"/>
      <c r="H242" s="181">
        <v>1</v>
      </c>
      <c r="I242" s="168"/>
      <c r="J242" s="172" t="s">
        <v>297</v>
      </c>
    </row>
    <row r="243" spans="1:10" x14ac:dyDescent="0.2">
      <c r="A243" s="168" t="s">
        <v>898</v>
      </c>
      <c r="B243" s="168" t="s">
        <v>899</v>
      </c>
      <c r="C243" s="168" t="s">
        <v>801</v>
      </c>
      <c r="D243" s="168">
        <v>31</v>
      </c>
      <c r="E243" s="168" t="s">
        <v>284</v>
      </c>
      <c r="F243" s="168"/>
      <c r="G243" s="155"/>
      <c r="H243" s="155"/>
      <c r="I243" s="168"/>
      <c r="J243" s="171" t="s">
        <v>285</v>
      </c>
    </row>
    <row r="244" spans="1:10" x14ac:dyDescent="0.2">
      <c r="A244" s="168" t="s">
        <v>900</v>
      </c>
      <c r="B244" s="168" t="s">
        <v>901</v>
      </c>
      <c r="C244" s="168" t="s">
        <v>801</v>
      </c>
      <c r="D244" s="168">
        <v>31</v>
      </c>
      <c r="E244" s="168" t="s">
        <v>284</v>
      </c>
      <c r="F244" s="155"/>
      <c r="G244" s="155"/>
      <c r="H244" s="155"/>
      <c r="I244" s="155"/>
      <c r="J244" s="171" t="s">
        <v>285</v>
      </c>
    </row>
    <row r="245" spans="1:10" x14ac:dyDescent="0.2">
      <c r="A245" s="168" t="s">
        <v>902</v>
      </c>
      <c r="B245" s="168" t="s">
        <v>903</v>
      </c>
      <c r="C245" s="168" t="s">
        <v>904</v>
      </c>
      <c r="D245" s="168">
        <v>31</v>
      </c>
      <c r="E245" s="168" t="s">
        <v>284</v>
      </c>
      <c r="F245" s="155"/>
      <c r="G245" s="155"/>
      <c r="H245" s="155"/>
      <c r="I245" s="155"/>
      <c r="J245" s="171" t="s">
        <v>285</v>
      </c>
    </row>
    <row r="246" spans="1:10" x14ac:dyDescent="0.2">
      <c r="A246" s="168" t="s">
        <v>905</v>
      </c>
      <c r="B246" s="168" t="s">
        <v>906</v>
      </c>
      <c r="C246" s="168" t="s">
        <v>801</v>
      </c>
      <c r="D246" s="168">
        <v>31</v>
      </c>
      <c r="E246" s="168" t="s">
        <v>284</v>
      </c>
      <c r="F246" s="155"/>
      <c r="G246" s="155"/>
      <c r="H246" s="155"/>
      <c r="I246" s="155"/>
      <c r="J246" s="171" t="s">
        <v>297</v>
      </c>
    </row>
    <row r="247" spans="1:10" x14ac:dyDescent="0.2">
      <c r="A247" s="168" t="s">
        <v>907</v>
      </c>
      <c r="B247" s="168" t="s">
        <v>908</v>
      </c>
      <c r="C247" s="168" t="s">
        <v>801</v>
      </c>
      <c r="D247" s="168">
        <v>31</v>
      </c>
      <c r="E247" s="168" t="s">
        <v>284</v>
      </c>
      <c r="F247" s="155"/>
      <c r="G247" s="155"/>
      <c r="H247" s="155"/>
      <c r="I247" s="155"/>
      <c r="J247" s="171" t="s">
        <v>297</v>
      </c>
    </row>
    <row r="248" spans="1:10" x14ac:dyDescent="0.2">
      <c r="A248" s="168" t="s">
        <v>909</v>
      </c>
      <c r="B248" s="168" t="s">
        <v>910</v>
      </c>
      <c r="C248" s="168" t="s">
        <v>749</v>
      </c>
      <c r="D248" s="168">
        <v>31</v>
      </c>
      <c r="E248" s="168" t="s">
        <v>100</v>
      </c>
      <c r="F248" s="155"/>
      <c r="G248" s="155"/>
      <c r="H248" s="155"/>
      <c r="I248" s="170">
        <v>1</v>
      </c>
      <c r="J248" s="171" t="s">
        <v>285</v>
      </c>
    </row>
    <row r="249" spans="1:10" x14ac:dyDescent="0.2">
      <c r="A249" s="168" t="s">
        <v>911</v>
      </c>
      <c r="B249" s="168" t="s">
        <v>912</v>
      </c>
      <c r="C249" s="168" t="s">
        <v>913</v>
      </c>
      <c r="D249" s="168">
        <v>31</v>
      </c>
      <c r="E249" s="168" t="s">
        <v>284</v>
      </c>
      <c r="F249" s="155"/>
      <c r="G249" s="155"/>
      <c r="H249" s="155"/>
      <c r="I249" s="155"/>
      <c r="J249" s="171" t="s">
        <v>285</v>
      </c>
    </row>
    <row r="250" spans="1:10" x14ac:dyDescent="0.2">
      <c r="A250" s="168" t="s">
        <v>914</v>
      </c>
      <c r="B250" s="168" t="s">
        <v>915</v>
      </c>
      <c r="C250" s="168" t="s">
        <v>801</v>
      </c>
      <c r="D250" s="168">
        <v>31</v>
      </c>
      <c r="E250" s="168" t="s">
        <v>284</v>
      </c>
      <c r="F250" s="155"/>
      <c r="G250" s="155"/>
      <c r="H250" s="155"/>
      <c r="I250" s="155"/>
      <c r="J250" s="171" t="s">
        <v>285</v>
      </c>
    </row>
    <row r="251" spans="1:10" x14ac:dyDescent="0.2">
      <c r="A251" s="168" t="s">
        <v>916</v>
      </c>
      <c r="B251" s="168" t="s">
        <v>917</v>
      </c>
      <c r="C251" s="168" t="s">
        <v>918</v>
      </c>
      <c r="D251" s="168">
        <v>31</v>
      </c>
      <c r="E251" s="168" t="s">
        <v>284</v>
      </c>
      <c r="F251" s="155"/>
      <c r="G251" s="155"/>
      <c r="H251" s="155"/>
      <c r="I251" s="155"/>
      <c r="J251" s="171" t="s">
        <v>285</v>
      </c>
    </row>
    <row r="252" spans="1:10" x14ac:dyDescent="0.2">
      <c r="A252" s="168" t="s">
        <v>919</v>
      </c>
      <c r="B252" s="168" t="s">
        <v>920</v>
      </c>
      <c r="C252" s="168" t="s">
        <v>921</v>
      </c>
      <c r="D252" s="168">
        <v>31</v>
      </c>
      <c r="E252" s="168" t="s">
        <v>284</v>
      </c>
      <c r="F252" s="155"/>
      <c r="G252" s="155"/>
      <c r="H252" s="155"/>
      <c r="I252" s="155"/>
      <c r="J252" s="171" t="s">
        <v>285</v>
      </c>
    </row>
    <row r="253" spans="1:10" x14ac:dyDescent="0.2">
      <c r="A253" s="168" t="s">
        <v>922</v>
      </c>
      <c r="B253" s="168" t="s">
        <v>923</v>
      </c>
      <c r="C253" s="168" t="s">
        <v>870</v>
      </c>
      <c r="D253" s="168">
        <v>31</v>
      </c>
      <c r="E253" s="168" t="s">
        <v>284</v>
      </c>
      <c r="F253" s="155"/>
      <c r="G253" s="155"/>
      <c r="H253" s="155"/>
      <c r="I253" s="155"/>
      <c r="J253" s="171" t="s">
        <v>285</v>
      </c>
    </row>
    <row r="254" spans="1:10" x14ac:dyDescent="0.2">
      <c r="A254" s="168" t="s">
        <v>924</v>
      </c>
      <c r="B254" s="168" t="s">
        <v>925</v>
      </c>
      <c r="C254" s="168" t="s">
        <v>801</v>
      </c>
      <c r="D254" s="168">
        <v>31</v>
      </c>
      <c r="E254" s="168" t="s">
        <v>284</v>
      </c>
      <c r="F254" s="155"/>
      <c r="G254" s="155"/>
      <c r="H254" s="155"/>
      <c r="I254" s="155"/>
      <c r="J254" s="171" t="s">
        <v>285</v>
      </c>
    </row>
    <row r="255" spans="1:10" x14ac:dyDescent="0.2">
      <c r="A255" s="168" t="s">
        <v>926</v>
      </c>
      <c r="B255" s="168" t="s">
        <v>927</v>
      </c>
      <c r="C255" s="168" t="s">
        <v>801</v>
      </c>
      <c r="D255" s="168">
        <v>31</v>
      </c>
      <c r="E255" s="168" t="s">
        <v>284</v>
      </c>
      <c r="F255" s="155"/>
      <c r="G255" s="155"/>
      <c r="H255" s="155"/>
      <c r="I255" s="168"/>
      <c r="J255" s="171" t="s">
        <v>285</v>
      </c>
    </row>
    <row r="256" spans="1:10" x14ac:dyDescent="0.2">
      <c r="A256" s="168" t="s">
        <v>928</v>
      </c>
      <c r="B256" s="168" t="s">
        <v>929</v>
      </c>
      <c r="C256" s="168" t="s">
        <v>801</v>
      </c>
      <c r="D256" s="168">
        <v>31</v>
      </c>
      <c r="E256" s="168" t="s">
        <v>98</v>
      </c>
      <c r="F256" s="155"/>
      <c r="G256" s="155"/>
      <c r="H256" s="155"/>
      <c r="I256" s="168"/>
      <c r="J256" s="171" t="s">
        <v>297</v>
      </c>
    </row>
    <row r="257" spans="1:10" x14ac:dyDescent="0.2">
      <c r="A257" s="168" t="s">
        <v>930</v>
      </c>
      <c r="B257" s="168" t="s">
        <v>931</v>
      </c>
      <c r="C257" s="168" t="s">
        <v>801</v>
      </c>
      <c r="D257" s="168">
        <v>31</v>
      </c>
      <c r="E257" s="168" t="s">
        <v>284</v>
      </c>
      <c r="F257" s="173" t="s">
        <v>92</v>
      </c>
      <c r="G257" s="168"/>
      <c r="H257" s="181">
        <v>1</v>
      </c>
      <c r="I257" s="168"/>
      <c r="J257" s="172" t="s">
        <v>297</v>
      </c>
    </row>
    <row r="258" spans="1:10" x14ac:dyDescent="0.2">
      <c r="A258" s="168" t="s">
        <v>932</v>
      </c>
      <c r="B258" s="168" t="s">
        <v>933</v>
      </c>
      <c r="C258" s="168" t="s">
        <v>801</v>
      </c>
      <c r="D258" s="168">
        <v>31</v>
      </c>
      <c r="E258" s="168" t="s">
        <v>284</v>
      </c>
      <c r="F258" s="155"/>
      <c r="G258" s="155"/>
      <c r="H258" s="155"/>
      <c r="I258" s="168"/>
      <c r="J258" s="171" t="s">
        <v>285</v>
      </c>
    </row>
    <row r="259" spans="1:10" x14ac:dyDescent="0.2">
      <c r="A259" s="168" t="s">
        <v>934</v>
      </c>
      <c r="B259" s="168" t="s">
        <v>935</v>
      </c>
      <c r="C259" s="168" t="s">
        <v>936</v>
      </c>
      <c r="D259" s="168">
        <v>31</v>
      </c>
      <c r="E259" s="168" t="s">
        <v>284</v>
      </c>
      <c r="F259" s="155"/>
      <c r="G259" s="155"/>
      <c r="H259" s="155"/>
      <c r="I259" s="168"/>
      <c r="J259" s="171" t="s">
        <v>285</v>
      </c>
    </row>
    <row r="260" spans="1:10" x14ac:dyDescent="0.2">
      <c r="A260" s="168" t="s">
        <v>937</v>
      </c>
      <c r="B260" s="168" t="s">
        <v>938</v>
      </c>
      <c r="C260" s="168" t="s">
        <v>939</v>
      </c>
      <c r="D260" s="168">
        <v>31</v>
      </c>
      <c r="E260" s="168" t="s">
        <v>284</v>
      </c>
      <c r="F260" s="155"/>
      <c r="G260" s="155"/>
      <c r="H260" s="155"/>
      <c r="I260" s="168"/>
      <c r="J260" s="171" t="s">
        <v>285</v>
      </c>
    </row>
    <row r="261" spans="1:10" x14ac:dyDescent="0.2">
      <c r="A261" s="168" t="s">
        <v>940</v>
      </c>
      <c r="B261" s="168" t="s">
        <v>941</v>
      </c>
      <c r="C261" s="168" t="s">
        <v>942</v>
      </c>
      <c r="D261" s="168">
        <v>31</v>
      </c>
      <c r="E261" s="168" t="s">
        <v>284</v>
      </c>
      <c r="F261" s="155"/>
      <c r="G261" s="155"/>
      <c r="H261" s="155"/>
      <c r="I261" s="168"/>
      <c r="J261" s="171" t="s">
        <v>285</v>
      </c>
    </row>
    <row r="262" spans="1:10" x14ac:dyDescent="0.2">
      <c r="A262" s="168" t="s">
        <v>943</v>
      </c>
      <c r="B262" s="168" t="s">
        <v>944</v>
      </c>
      <c r="C262" s="168" t="s">
        <v>945</v>
      </c>
      <c r="D262" s="168">
        <v>31</v>
      </c>
      <c r="E262" s="168" t="s">
        <v>284</v>
      </c>
      <c r="F262" s="155"/>
      <c r="G262" s="155"/>
      <c r="H262" s="155"/>
      <c r="I262" s="168"/>
      <c r="J262" s="171" t="s">
        <v>285</v>
      </c>
    </row>
    <row r="263" spans="1:10" x14ac:dyDescent="0.2">
      <c r="A263" s="168" t="s">
        <v>946</v>
      </c>
      <c r="B263" s="168" t="s">
        <v>947</v>
      </c>
      <c r="C263" s="168" t="s">
        <v>849</v>
      </c>
      <c r="D263" s="168">
        <v>31</v>
      </c>
      <c r="E263" s="168" t="s">
        <v>284</v>
      </c>
      <c r="F263" s="155"/>
      <c r="G263" s="155"/>
      <c r="H263" s="155"/>
      <c r="I263" s="168"/>
      <c r="J263" s="171" t="s">
        <v>285</v>
      </c>
    </row>
    <row r="264" spans="1:10" x14ac:dyDescent="0.2">
      <c r="A264" s="168" t="s">
        <v>948</v>
      </c>
      <c r="B264" s="168" t="s">
        <v>949</v>
      </c>
      <c r="C264" s="168" t="s">
        <v>950</v>
      </c>
      <c r="D264" s="168">
        <v>31</v>
      </c>
      <c r="E264" s="168" t="s">
        <v>284</v>
      </c>
      <c r="F264" s="155"/>
      <c r="G264" s="155"/>
      <c r="H264" s="155"/>
      <c r="I264" s="168"/>
      <c r="J264" s="171" t="s">
        <v>285</v>
      </c>
    </row>
    <row r="265" spans="1:10" x14ac:dyDescent="0.2">
      <c r="A265" s="168" t="s">
        <v>951</v>
      </c>
      <c r="B265" s="168" t="s">
        <v>952</v>
      </c>
      <c r="C265" s="168" t="s">
        <v>953</v>
      </c>
      <c r="D265" s="168">
        <v>31</v>
      </c>
      <c r="E265" s="168" t="s">
        <v>284</v>
      </c>
      <c r="F265" s="155"/>
      <c r="G265" s="169">
        <v>1</v>
      </c>
      <c r="H265" s="155"/>
      <c r="I265" s="168"/>
      <c r="J265" s="171" t="s">
        <v>297</v>
      </c>
    </row>
    <row r="266" spans="1:10" x14ac:dyDescent="0.2">
      <c r="A266" s="168" t="s">
        <v>954</v>
      </c>
      <c r="B266" s="168" t="s">
        <v>955</v>
      </c>
      <c r="C266" s="168" t="s">
        <v>956</v>
      </c>
      <c r="D266" s="168">
        <v>31</v>
      </c>
      <c r="E266" s="168" t="s">
        <v>284</v>
      </c>
      <c r="F266" s="155"/>
      <c r="G266" s="155"/>
      <c r="H266" s="155"/>
      <c r="I266" s="168"/>
      <c r="J266" s="171" t="s">
        <v>285</v>
      </c>
    </row>
    <row r="267" spans="1:10" x14ac:dyDescent="0.2">
      <c r="A267" s="168" t="s">
        <v>957</v>
      </c>
      <c r="B267" s="168" t="s">
        <v>958</v>
      </c>
      <c r="C267" s="168" t="s">
        <v>801</v>
      </c>
      <c r="D267" s="168">
        <v>31</v>
      </c>
      <c r="E267" s="168" t="s">
        <v>284</v>
      </c>
      <c r="F267" s="173" t="s">
        <v>34</v>
      </c>
      <c r="G267" s="168"/>
      <c r="H267" s="181">
        <v>1</v>
      </c>
      <c r="I267" s="168"/>
      <c r="J267" s="172" t="s">
        <v>297</v>
      </c>
    </row>
    <row r="268" spans="1:10" x14ac:dyDescent="0.2">
      <c r="A268" s="168" t="s">
        <v>959</v>
      </c>
      <c r="B268" s="168" t="s">
        <v>960</v>
      </c>
      <c r="C268" s="168" t="s">
        <v>961</v>
      </c>
      <c r="D268" s="168">
        <v>31</v>
      </c>
      <c r="E268" s="168" t="s">
        <v>284</v>
      </c>
      <c r="F268" s="155"/>
      <c r="G268" s="155"/>
      <c r="H268" s="155"/>
      <c r="I268" s="168"/>
      <c r="J268" s="171" t="s">
        <v>285</v>
      </c>
    </row>
    <row r="269" spans="1:10" x14ac:dyDescent="0.2">
      <c r="A269" s="168" t="s">
        <v>962</v>
      </c>
      <c r="B269" s="168" t="s">
        <v>963</v>
      </c>
      <c r="C269" s="168" t="s">
        <v>964</v>
      </c>
      <c r="D269" s="168">
        <v>31</v>
      </c>
      <c r="E269" s="168" t="s">
        <v>284</v>
      </c>
      <c r="F269" s="155"/>
      <c r="G269" s="155"/>
      <c r="H269" s="155"/>
      <c r="I269" s="168"/>
      <c r="J269" s="171" t="s">
        <v>285</v>
      </c>
    </row>
    <row r="270" spans="1:10" x14ac:dyDescent="0.2">
      <c r="A270" s="168" t="s">
        <v>965</v>
      </c>
      <c r="B270" s="168" t="s">
        <v>966</v>
      </c>
      <c r="C270" s="168" t="s">
        <v>967</v>
      </c>
      <c r="D270" s="168">
        <v>31</v>
      </c>
      <c r="E270" s="168" t="s">
        <v>284</v>
      </c>
      <c r="F270" s="168"/>
      <c r="G270" s="155"/>
      <c r="H270" s="155"/>
      <c r="I270" s="168"/>
      <c r="J270" s="171" t="s">
        <v>285</v>
      </c>
    </row>
    <row r="271" spans="1:10" x14ac:dyDescent="0.2">
      <c r="A271" s="168" t="s">
        <v>968</v>
      </c>
      <c r="B271" s="168" t="s">
        <v>969</v>
      </c>
      <c r="C271" s="168" t="s">
        <v>970</v>
      </c>
      <c r="D271" s="168">
        <v>31</v>
      </c>
      <c r="E271" s="168" t="s">
        <v>284</v>
      </c>
      <c r="F271" s="168"/>
      <c r="G271" s="155"/>
      <c r="H271" s="155"/>
      <c r="I271" s="155"/>
      <c r="J271" s="171" t="s">
        <v>285</v>
      </c>
    </row>
    <row r="272" spans="1:10" x14ac:dyDescent="0.2">
      <c r="A272" s="168" t="s">
        <v>971</v>
      </c>
      <c r="B272" s="168" t="s">
        <v>972</v>
      </c>
      <c r="C272" s="168" t="s">
        <v>973</v>
      </c>
      <c r="D272" s="168">
        <v>31</v>
      </c>
      <c r="E272" s="168" t="s">
        <v>284</v>
      </c>
      <c r="F272" s="168"/>
      <c r="G272" s="155"/>
      <c r="H272" s="155"/>
      <c r="I272" s="155"/>
      <c r="J272" s="171" t="s">
        <v>297</v>
      </c>
    </row>
    <row r="273" spans="1:10" x14ac:dyDescent="0.2">
      <c r="A273" s="168" t="s">
        <v>974</v>
      </c>
      <c r="B273" s="168" t="s">
        <v>975</v>
      </c>
      <c r="C273" s="168" t="s">
        <v>784</v>
      </c>
      <c r="D273" s="168">
        <v>31</v>
      </c>
      <c r="E273" s="168" t="s">
        <v>284</v>
      </c>
      <c r="F273" s="168"/>
      <c r="G273" s="155"/>
      <c r="H273" s="155"/>
      <c r="I273" s="155"/>
      <c r="J273" s="171" t="s">
        <v>285</v>
      </c>
    </row>
    <row r="274" spans="1:10" x14ac:dyDescent="0.2">
      <c r="A274" s="168" t="s">
        <v>976</v>
      </c>
      <c r="B274" s="168" t="s">
        <v>977</v>
      </c>
      <c r="C274" s="168" t="s">
        <v>978</v>
      </c>
      <c r="D274" s="168">
        <v>31</v>
      </c>
      <c r="E274" s="168" t="s">
        <v>284</v>
      </c>
      <c r="F274" s="168"/>
      <c r="G274" s="155"/>
      <c r="H274" s="155"/>
      <c r="I274" s="155"/>
      <c r="J274" s="171" t="s">
        <v>285</v>
      </c>
    </row>
    <row r="275" spans="1:10" x14ac:dyDescent="0.2">
      <c r="A275" s="168" t="s">
        <v>979</v>
      </c>
      <c r="B275" s="168" t="s">
        <v>980</v>
      </c>
      <c r="C275" s="168" t="s">
        <v>793</v>
      </c>
      <c r="D275" s="168">
        <v>31</v>
      </c>
      <c r="E275" s="168" t="s">
        <v>284</v>
      </c>
      <c r="F275" s="168"/>
      <c r="G275" s="155"/>
      <c r="H275" s="155"/>
      <c r="I275" s="155"/>
      <c r="J275" s="171" t="s">
        <v>297</v>
      </c>
    </row>
    <row r="276" spans="1:10" x14ac:dyDescent="0.2">
      <c r="A276" s="168" t="s">
        <v>981</v>
      </c>
      <c r="B276" s="168" t="s">
        <v>982</v>
      </c>
      <c r="C276" s="168" t="s">
        <v>801</v>
      </c>
      <c r="D276" s="168">
        <v>31</v>
      </c>
      <c r="E276" s="168" t="s">
        <v>98</v>
      </c>
      <c r="F276" s="168"/>
      <c r="G276" s="155"/>
      <c r="H276" s="155"/>
      <c r="I276" s="155"/>
      <c r="J276" s="171" t="s">
        <v>297</v>
      </c>
    </row>
    <row r="277" spans="1:10" x14ac:dyDescent="0.2">
      <c r="A277" s="168" t="s">
        <v>983</v>
      </c>
      <c r="B277" s="168" t="s">
        <v>984</v>
      </c>
      <c r="C277" s="168" t="s">
        <v>985</v>
      </c>
      <c r="D277" s="168">
        <v>31</v>
      </c>
      <c r="E277" s="168" t="s">
        <v>284</v>
      </c>
      <c r="F277" s="168"/>
      <c r="G277" s="155"/>
      <c r="H277" s="155"/>
      <c r="I277" s="155"/>
      <c r="J277" s="171" t="s">
        <v>285</v>
      </c>
    </row>
    <row r="278" spans="1:10" x14ac:dyDescent="0.2">
      <c r="A278" s="168" t="s">
        <v>986</v>
      </c>
      <c r="B278" s="168" t="s">
        <v>987</v>
      </c>
      <c r="C278" s="168" t="s">
        <v>988</v>
      </c>
      <c r="D278" s="168">
        <v>31</v>
      </c>
      <c r="E278" s="168" t="s">
        <v>284</v>
      </c>
      <c r="F278" s="168"/>
      <c r="G278" s="155"/>
      <c r="H278" s="155"/>
      <c r="I278" s="155"/>
      <c r="J278" s="171" t="s">
        <v>285</v>
      </c>
    </row>
    <row r="279" spans="1:10" x14ac:dyDescent="0.2">
      <c r="A279" s="168" t="s">
        <v>989</v>
      </c>
      <c r="B279" s="168" t="s">
        <v>990</v>
      </c>
      <c r="C279" s="168" t="s">
        <v>849</v>
      </c>
      <c r="D279" s="168">
        <v>31</v>
      </c>
      <c r="E279" s="168" t="s">
        <v>284</v>
      </c>
      <c r="F279" s="168"/>
      <c r="G279" s="155"/>
      <c r="H279" s="155"/>
      <c r="I279" s="155"/>
      <c r="J279" s="171" t="s">
        <v>285</v>
      </c>
    </row>
    <row r="280" spans="1:10" x14ac:dyDescent="0.2">
      <c r="A280" s="168" t="s">
        <v>991</v>
      </c>
      <c r="B280" s="168" t="s">
        <v>992</v>
      </c>
      <c r="C280" s="168" t="s">
        <v>849</v>
      </c>
      <c r="D280" s="168">
        <v>31</v>
      </c>
      <c r="E280" s="168" t="s">
        <v>98</v>
      </c>
      <c r="F280" s="168"/>
      <c r="G280" s="155"/>
      <c r="H280" s="155"/>
      <c r="I280" s="155"/>
      <c r="J280" s="171" t="s">
        <v>285</v>
      </c>
    </row>
    <row r="281" spans="1:10" x14ac:dyDescent="0.2">
      <c r="A281" s="168" t="s">
        <v>993</v>
      </c>
      <c r="B281" s="168" t="s">
        <v>994</v>
      </c>
      <c r="C281" s="168" t="s">
        <v>995</v>
      </c>
      <c r="D281" s="168">
        <v>31</v>
      </c>
      <c r="E281" s="168" t="s">
        <v>284</v>
      </c>
      <c r="F281" s="168"/>
      <c r="G281" s="155"/>
      <c r="H281" s="155"/>
      <c r="I281" s="155"/>
      <c r="J281" s="171" t="s">
        <v>285</v>
      </c>
    </row>
    <row r="282" spans="1:10" x14ac:dyDescent="0.2">
      <c r="A282" s="168" t="s">
        <v>996</v>
      </c>
      <c r="B282" s="168" t="s">
        <v>997</v>
      </c>
      <c r="C282" s="168" t="s">
        <v>978</v>
      </c>
      <c r="D282" s="168">
        <v>31</v>
      </c>
      <c r="E282" s="168" t="s">
        <v>284</v>
      </c>
      <c r="F282" s="168"/>
      <c r="G282" s="155"/>
      <c r="H282" s="155"/>
      <c r="I282" s="155"/>
      <c r="J282" s="171" t="s">
        <v>285</v>
      </c>
    </row>
    <row r="283" spans="1:10" x14ac:dyDescent="0.2">
      <c r="A283" s="168" t="s">
        <v>998</v>
      </c>
      <c r="B283" s="168" t="s">
        <v>999</v>
      </c>
      <c r="C283" s="168" t="s">
        <v>1000</v>
      </c>
      <c r="D283" s="168">
        <v>31</v>
      </c>
      <c r="E283" s="168" t="s">
        <v>284</v>
      </c>
      <c r="F283" s="168"/>
      <c r="G283" s="155"/>
      <c r="H283" s="155"/>
      <c r="I283" s="155"/>
      <c r="J283" s="171" t="s">
        <v>285</v>
      </c>
    </row>
    <row r="284" spans="1:10" x14ac:dyDescent="0.2">
      <c r="A284" s="168" t="s">
        <v>1001</v>
      </c>
      <c r="B284" s="168" t="s">
        <v>1002</v>
      </c>
      <c r="C284" s="168" t="s">
        <v>801</v>
      </c>
      <c r="D284" s="168">
        <v>31</v>
      </c>
      <c r="E284" s="168" t="s">
        <v>98</v>
      </c>
      <c r="F284" s="168"/>
      <c r="G284" s="168"/>
      <c r="H284" s="181">
        <v>1</v>
      </c>
      <c r="I284" s="168"/>
      <c r="J284" s="172" t="s">
        <v>297</v>
      </c>
    </row>
    <row r="285" spans="1:10" x14ac:dyDescent="0.2">
      <c r="A285" s="168" t="s">
        <v>1003</v>
      </c>
      <c r="B285" s="168" t="s">
        <v>1004</v>
      </c>
      <c r="C285" s="168" t="s">
        <v>978</v>
      </c>
      <c r="D285" s="168">
        <v>31</v>
      </c>
      <c r="E285" s="168" t="s">
        <v>98</v>
      </c>
      <c r="F285" s="155"/>
      <c r="G285" s="155"/>
      <c r="H285" s="155"/>
      <c r="I285" s="155"/>
      <c r="J285" s="172" t="s">
        <v>285</v>
      </c>
    </row>
    <row r="286" spans="1:10" x14ac:dyDescent="0.2">
      <c r="A286" s="168" t="s">
        <v>1005</v>
      </c>
      <c r="B286" s="168" t="s">
        <v>1006</v>
      </c>
      <c r="C286" s="168" t="s">
        <v>852</v>
      </c>
      <c r="D286" s="168">
        <v>31</v>
      </c>
      <c r="E286" s="168" t="s">
        <v>98</v>
      </c>
      <c r="F286" s="155"/>
      <c r="G286" s="155"/>
      <c r="H286" s="155"/>
      <c r="I286" s="155"/>
      <c r="J286" s="171" t="s">
        <v>285</v>
      </c>
    </row>
    <row r="287" spans="1:10" x14ac:dyDescent="0.2">
      <c r="A287" s="168" t="s">
        <v>1007</v>
      </c>
      <c r="B287" s="168" t="s">
        <v>1008</v>
      </c>
      <c r="C287" s="168" t="s">
        <v>950</v>
      </c>
      <c r="D287" s="168">
        <v>31</v>
      </c>
      <c r="E287" s="168" t="s">
        <v>284</v>
      </c>
      <c r="F287" s="155"/>
      <c r="G287" s="155"/>
      <c r="H287" s="155"/>
      <c r="I287" s="155"/>
      <c r="J287" s="171" t="s">
        <v>285</v>
      </c>
    </row>
    <row r="288" spans="1:10" x14ac:dyDescent="0.2">
      <c r="A288" s="168" t="s">
        <v>1009</v>
      </c>
      <c r="B288" s="168" t="s">
        <v>1010</v>
      </c>
      <c r="C288" s="168" t="s">
        <v>1011</v>
      </c>
      <c r="D288" s="168">
        <v>31</v>
      </c>
      <c r="E288" s="168" t="s">
        <v>284</v>
      </c>
      <c r="F288" s="155"/>
      <c r="G288" s="155"/>
      <c r="H288" s="155"/>
      <c r="I288" s="155"/>
      <c r="J288" s="171" t="s">
        <v>285</v>
      </c>
    </row>
    <row r="289" spans="1:10" x14ac:dyDescent="0.2">
      <c r="A289" s="168" t="s">
        <v>1012</v>
      </c>
      <c r="B289" s="168" t="s">
        <v>1013</v>
      </c>
      <c r="C289" s="168" t="s">
        <v>1014</v>
      </c>
      <c r="D289" s="168">
        <v>31</v>
      </c>
      <c r="E289" s="168" t="s">
        <v>284</v>
      </c>
      <c r="F289" s="155"/>
      <c r="G289" s="155"/>
      <c r="H289" s="155"/>
      <c r="I289" s="155"/>
      <c r="J289" s="171" t="s">
        <v>285</v>
      </c>
    </row>
    <row r="290" spans="1:10" x14ac:dyDescent="0.2">
      <c r="A290" s="168" t="s">
        <v>1015</v>
      </c>
      <c r="B290" s="168" t="s">
        <v>1016</v>
      </c>
      <c r="C290" s="168" t="s">
        <v>1017</v>
      </c>
      <c r="D290" s="174">
        <v>31</v>
      </c>
      <c r="E290" s="174" t="s">
        <v>96</v>
      </c>
      <c r="F290" s="155"/>
      <c r="G290" s="175">
        <v>1</v>
      </c>
      <c r="H290" s="155"/>
      <c r="I290" s="155"/>
      <c r="J290" s="171" t="s">
        <v>285</v>
      </c>
    </row>
    <row r="291" spans="1:10" x14ac:dyDescent="0.2">
      <c r="A291" s="168" t="s">
        <v>1018</v>
      </c>
      <c r="B291" s="168" t="s">
        <v>1019</v>
      </c>
      <c r="C291" s="168" t="s">
        <v>1020</v>
      </c>
      <c r="D291" s="168">
        <v>31</v>
      </c>
      <c r="E291" s="168" t="s">
        <v>284</v>
      </c>
      <c r="F291" s="155"/>
      <c r="G291" s="155"/>
      <c r="H291" s="155"/>
      <c r="I291" s="155"/>
      <c r="J291" s="171" t="s">
        <v>285</v>
      </c>
    </row>
    <row r="292" spans="1:10" x14ac:dyDescent="0.2">
      <c r="A292" s="168" t="s">
        <v>1021</v>
      </c>
      <c r="B292" s="168" t="s">
        <v>1022</v>
      </c>
      <c r="C292" s="168" t="s">
        <v>1023</v>
      </c>
      <c r="D292" s="168">
        <v>31</v>
      </c>
      <c r="E292" s="168" t="s">
        <v>284</v>
      </c>
      <c r="F292" s="155"/>
      <c r="G292" s="155"/>
      <c r="H292" s="155"/>
      <c r="I292" s="155"/>
      <c r="J292" s="171" t="s">
        <v>285</v>
      </c>
    </row>
    <row r="293" spans="1:10" x14ac:dyDescent="0.2">
      <c r="A293" s="168" t="s">
        <v>1024</v>
      </c>
      <c r="B293" s="168" t="s">
        <v>1025</v>
      </c>
      <c r="C293" s="168" t="s">
        <v>1026</v>
      </c>
      <c r="D293" s="168">
        <v>31</v>
      </c>
      <c r="E293" s="168" t="s">
        <v>284</v>
      </c>
      <c r="F293" s="155"/>
      <c r="G293" s="155"/>
      <c r="H293" s="155"/>
      <c r="I293" s="155"/>
      <c r="J293" s="171" t="s">
        <v>285</v>
      </c>
    </row>
    <row r="294" spans="1:10" x14ac:dyDescent="0.2">
      <c r="A294" s="168" t="s">
        <v>1027</v>
      </c>
      <c r="B294" s="168" t="s">
        <v>1028</v>
      </c>
      <c r="C294" s="168" t="s">
        <v>1029</v>
      </c>
      <c r="D294" s="168">
        <v>31</v>
      </c>
      <c r="E294" s="168" t="s">
        <v>284</v>
      </c>
      <c r="F294" s="155"/>
      <c r="G294" s="155"/>
      <c r="H294" s="155"/>
      <c r="I294" s="155"/>
      <c r="J294" s="171" t="s">
        <v>285</v>
      </c>
    </row>
    <row r="295" spans="1:10" x14ac:dyDescent="0.2">
      <c r="A295" s="168" t="s">
        <v>1030</v>
      </c>
      <c r="B295" s="168" t="s">
        <v>1031</v>
      </c>
      <c r="C295" s="168" t="s">
        <v>1032</v>
      </c>
      <c r="D295" s="168">
        <v>31</v>
      </c>
      <c r="E295" s="168" t="s">
        <v>284</v>
      </c>
      <c r="F295" s="155"/>
      <c r="G295" s="155"/>
      <c r="H295" s="155"/>
      <c r="I295" s="155"/>
      <c r="J295" s="171" t="s">
        <v>285</v>
      </c>
    </row>
    <row r="296" spans="1:10" x14ac:dyDescent="0.2">
      <c r="A296" s="168" t="s">
        <v>1033</v>
      </c>
      <c r="B296" s="168" t="s">
        <v>1034</v>
      </c>
      <c r="C296" s="168" t="s">
        <v>1035</v>
      </c>
      <c r="D296" s="168">
        <v>31</v>
      </c>
      <c r="E296" s="168" t="s">
        <v>284</v>
      </c>
      <c r="F296" s="155"/>
      <c r="G296" s="155"/>
      <c r="H296" s="155"/>
      <c r="I296" s="155"/>
      <c r="J296" s="171" t="s">
        <v>285</v>
      </c>
    </row>
    <row r="297" spans="1:10" x14ac:dyDescent="0.2">
      <c r="A297" s="168" t="s">
        <v>1036</v>
      </c>
      <c r="B297" s="168" t="s">
        <v>1037</v>
      </c>
      <c r="C297" s="168" t="s">
        <v>870</v>
      </c>
      <c r="D297" s="168">
        <v>31</v>
      </c>
      <c r="E297" s="168" t="s">
        <v>100</v>
      </c>
      <c r="F297" s="155"/>
      <c r="G297" s="155"/>
      <c r="H297" s="155"/>
      <c r="I297" s="155"/>
      <c r="J297" s="171" t="s">
        <v>297</v>
      </c>
    </row>
    <row r="298" spans="1:10" x14ac:dyDescent="0.2">
      <c r="A298" s="168" t="s">
        <v>1038</v>
      </c>
      <c r="B298" s="168" t="s">
        <v>1039</v>
      </c>
      <c r="C298" s="168" t="s">
        <v>964</v>
      </c>
      <c r="D298" s="168">
        <v>31</v>
      </c>
      <c r="E298" s="168" t="s">
        <v>98</v>
      </c>
      <c r="F298" s="155"/>
      <c r="G298" s="155"/>
      <c r="H298" s="155"/>
      <c r="I298" s="155"/>
      <c r="J298" s="171" t="s">
        <v>285</v>
      </c>
    </row>
    <row r="299" spans="1:10" x14ac:dyDescent="0.2">
      <c r="A299" s="168" t="s">
        <v>1040</v>
      </c>
      <c r="B299" s="168" t="s">
        <v>1041</v>
      </c>
      <c r="C299" s="168" t="s">
        <v>1042</v>
      </c>
      <c r="D299" s="168">
        <v>31</v>
      </c>
      <c r="E299" s="168" t="s">
        <v>284</v>
      </c>
      <c r="F299" s="155"/>
      <c r="G299" s="155"/>
      <c r="H299" s="155"/>
      <c r="I299" s="155"/>
      <c r="J299" s="171" t="s">
        <v>285</v>
      </c>
    </row>
    <row r="300" spans="1:10" x14ac:dyDescent="0.2">
      <c r="A300" s="168" t="s">
        <v>1043</v>
      </c>
      <c r="B300" s="168" t="s">
        <v>1044</v>
      </c>
      <c r="C300" s="168" t="s">
        <v>1045</v>
      </c>
      <c r="D300" s="168">
        <v>31</v>
      </c>
      <c r="E300" s="168" t="s">
        <v>284</v>
      </c>
      <c r="F300" s="155"/>
      <c r="G300" s="155"/>
      <c r="H300" s="155"/>
      <c r="I300" s="155"/>
      <c r="J300" s="171" t="s">
        <v>285</v>
      </c>
    </row>
    <row r="301" spans="1:10" x14ac:dyDescent="0.2">
      <c r="A301" s="168" t="s">
        <v>1046</v>
      </c>
      <c r="B301" s="168" t="s">
        <v>1047</v>
      </c>
      <c r="C301" s="168" t="s">
        <v>1048</v>
      </c>
      <c r="D301" s="168">
        <v>31</v>
      </c>
      <c r="E301" s="168" t="s">
        <v>284</v>
      </c>
      <c r="F301" s="155"/>
      <c r="G301" s="155"/>
      <c r="H301" s="155"/>
      <c r="I301" s="155"/>
      <c r="J301" s="171" t="s">
        <v>285</v>
      </c>
    </row>
    <row r="302" spans="1:10" x14ac:dyDescent="0.2">
      <c r="A302" s="168" t="s">
        <v>1049</v>
      </c>
      <c r="B302" s="168" t="s">
        <v>1050</v>
      </c>
      <c r="C302" s="168" t="s">
        <v>1051</v>
      </c>
      <c r="D302" s="168">
        <v>31</v>
      </c>
      <c r="E302" s="168" t="s">
        <v>284</v>
      </c>
      <c r="F302" s="155"/>
      <c r="G302" s="155"/>
      <c r="H302" s="155"/>
      <c r="I302" s="155"/>
      <c r="J302" s="171" t="s">
        <v>285</v>
      </c>
    </row>
    <row r="303" spans="1:10" x14ac:dyDescent="0.2">
      <c r="A303" s="168" t="s">
        <v>1052</v>
      </c>
      <c r="B303" s="168" t="s">
        <v>1053</v>
      </c>
      <c r="C303" s="168" t="s">
        <v>1054</v>
      </c>
      <c r="D303" s="168">
        <v>31</v>
      </c>
      <c r="E303" s="168" t="s">
        <v>284</v>
      </c>
      <c r="F303" s="155"/>
      <c r="G303" s="155"/>
      <c r="H303" s="155"/>
      <c r="I303" s="155"/>
      <c r="J303" s="171" t="s">
        <v>285</v>
      </c>
    </row>
    <row r="304" spans="1:10" x14ac:dyDescent="0.2">
      <c r="A304" s="168" t="s">
        <v>1055</v>
      </c>
      <c r="B304" s="168" t="s">
        <v>1056</v>
      </c>
      <c r="C304" s="168" t="s">
        <v>1057</v>
      </c>
      <c r="D304" s="168">
        <v>31</v>
      </c>
      <c r="E304" s="168" t="s">
        <v>284</v>
      </c>
      <c r="F304" s="155"/>
      <c r="G304" s="155"/>
      <c r="H304" s="155"/>
      <c r="I304" s="155"/>
      <c r="J304" s="171" t="s">
        <v>285</v>
      </c>
    </row>
    <row r="305" spans="1:10" x14ac:dyDescent="0.2">
      <c r="A305" s="168" t="s">
        <v>1058</v>
      </c>
      <c r="B305" s="168" t="s">
        <v>1059</v>
      </c>
      <c r="C305" s="168" t="s">
        <v>1000</v>
      </c>
      <c r="D305" s="168">
        <v>31</v>
      </c>
      <c r="E305" s="168" t="s">
        <v>100</v>
      </c>
      <c r="F305" s="155"/>
      <c r="G305" s="155"/>
      <c r="H305" s="155"/>
      <c r="I305" s="155"/>
      <c r="J305" s="171" t="s">
        <v>285</v>
      </c>
    </row>
    <row r="306" spans="1:10" x14ac:dyDescent="0.2">
      <c r="A306" s="168" t="s">
        <v>1060</v>
      </c>
      <c r="B306" s="168" t="s">
        <v>1061</v>
      </c>
      <c r="C306" s="168" t="s">
        <v>950</v>
      </c>
      <c r="D306" s="168">
        <v>31</v>
      </c>
      <c r="E306" s="168" t="s">
        <v>100</v>
      </c>
      <c r="F306" s="155"/>
      <c r="G306" s="155"/>
      <c r="H306" s="155"/>
      <c r="I306" s="155"/>
      <c r="J306" s="171" t="s">
        <v>297</v>
      </c>
    </row>
    <row r="307" spans="1:10" x14ac:dyDescent="0.2">
      <c r="A307" s="168" t="s">
        <v>1062</v>
      </c>
      <c r="B307" s="168" t="s">
        <v>1063</v>
      </c>
      <c r="C307" s="168" t="s">
        <v>1014</v>
      </c>
      <c r="D307" s="168">
        <v>31</v>
      </c>
      <c r="E307" s="168" t="s">
        <v>98</v>
      </c>
      <c r="F307" s="155"/>
      <c r="G307" s="155"/>
      <c r="H307" s="155"/>
      <c r="I307" s="155"/>
      <c r="J307" s="171" t="s">
        <v>297</v>
      </c>
    </row>
    <row r="308" spans="1:10" x14ac:dyDescent="0.2">
      <c r="A308" s="168" t="s">
        <v>1064</v>
      </c>
      <c r="B308" s="168" t="s">
        <v>1065</v>
      </c>
      <c r="C308" s="168" t="s">
        <v>801</v>
      </c>
      <c r="D308" s="168">
        <v>31</v>
      </c>
      <c r="E308" s="168" t="s">
        <v>100</v>
      </c>
      <c r="F308" s="168"/>
      <c r="G308" s="168"/>
      <c r="H308" s="181">
        <v>1</v>
      </c>
      <c r="I308" s="170">
        <v>1</v>
      </c>
      <c r="J308" s="172" t="s">
        <v>297</v>
      </c>
    </row>
    <row r="309" spans="1:10" x14ac:dyDescent="0.2">
      <c r="A309" s="168" t="s">
        <v>1066</v>
      </c>
      <c r="B309" s="168" t="s">
        <v>1067</v>
      </c>
      <c r="C309" s="168" t="s">
        <v>1068</v>
      </c>
      <c r="D309" s="168">
        <v>31</v>
      </c>
      <c r="E309" s="168" t="s">
        <v>284</v>
      </c>
      <c r="F309" s="155"/>
      <c r="G309" s="155"/>
      <c r="H309" s="155"/>
      <c r="I309" s="155"/>
      <c r="J309" s="171" t="s">
        <v>285</v>
      </c>
    </row>
    <row r="310" spans="1:10" x14ac:dyDescent="0.2">
      <c r="A310" s="168" t="s">
        <v>1069</v>
      </c>
      <c r="B310" s="168" t="s">
        <v>1070</v>
      </c>
      <c r="C310" s="168" t="s">
        <v>1071</v>
      </c>
      <c r="D310" s="168">
        <v>31</v>
      </c>
      <c r="E310" s="168" t="s">
        <v>284</v>
      </c>
      <c r="F310" s="155"/>
      <c r="G310" s="155"/>
      <c r="H310" s="155"/>
      <c r="I310" s="155"/>
      <c r="J310" s="171" t="s">
        <v>285</v>
      </c>
    </row>
    <row r="311" spans="1:10" x14ac:dyDescent="0.2">
      <c r="A311" s="168" t="s">
        <v>1072</v>
      </c>
      <c r="B311" s="168" t="s">
        <v>1073</v>
      </c>
      <c r="C311" s="168" t="s">
        <v>779</v>
      </c>
      <c r="D311" s="168">
        <v>31</v>
      </c>
      <c r="E311" s="168" t="s">
        <v>100</v>
      </c>
      <c r="F311" s="155"/>
      <c r="G311" s="155"/>
      <c r="H311" s="155"/>
      <c r="I311" s="155"/>
      <c r="J311" s="171" t="s">
        <v>285</v>
      </c>
    </row>
    <row r="312" spans="1:10" x14ac:dyDescent="0.2">
      <c r="A312" s="168" t="s">
        <v>1074</v>
      </c>
      <c r="B312" s="168" t="s">
        <v>1075</v>
      </c>
      <c r="C312" s="168" t="s">
        <v>1076</v>
      </c>
      <c r="D312" s="168">
        <v>31</v>
      </c>
      <c r="E312" s="168" t="s">
        <v>284</v>
      </c>
      <c r="F312" s="155"/>
      <c r="G312" s="155"/>
      <c r="H312" s="155"/>
      <c r="I312" s="155"/>
      <c r="J312" s="171" t="s">
        <v>285</v>
      </c>
    </row>
    <row r="313" spans="1:10" x14ac:dyDescent="0.2">
      <c r="A313" s="168" t="s">
        <v>1077</v>
      </c>
      <c r="B313" s="168" t="s">
        <v>1078</v>
      </c>
      <c r="C313" s="168" t="s">
        <v>1079</v>
      </c>
      <c r="D313" s="168">
        <v>31</v>
      </c>
      <c r="E313" s="168" t="s">
        <v>284</v>
      </c>
      <c r="F313" s="155"/>
      <c r="G313" s="155"/>
      <c r="H313" s="155"/>
      <c r="I313" s="155"/>
      <c r="J313" s="171" t="s">
        <v>285</v>
      </c>
    </row>
    <row r="314" spans="1:10" x14ac:dyDescent="0.2">
      <c r="A314" s="168" t="s">
        <v>1080</v>
      </c>
      <c r="B314" s="168" t="s">
        <v>1081</v>
      </c>
      <c r="C314" s="168" t="s">
        <v>1082</v>
      </c>
      <c r="D314" s="168">
        <v>31</v>
      </c>
      <c r="E314" s="168" t="s">
        <v>284</v>
      </c>
      <c r="F314" s="155"/>
      <c r="G314" s="155"/>
      <c r="H314" s="155"/>
      <c r="I314" s="155"/>
      <c r="J314" s="171" t="s">
        <v>285</v>
      </c>
    </row>
    <row r="315" spans="1:10" x14ac:dyDescent="0.2">
      <c r="A315" s="168" t="s">
        <v>1083</v>
      </c>
      <c r="B315" s="168" t="s">
        <v>1084</v>
      </c>
      <c r="C315" s="168" t="s">
        <v>942</v>
      </c>
      <c r="D315" s="168">
        <v>31</v>
      </c>
      <c r="E315" s="168" t="s">
        <v>100</v>
      </c>
      <c r="F315" s="155"/>
      <c r="G315" s="155"/>
      <c r="H315" s="155"/>
      <c r="I315" s="155"/>
      <c r="J315" s="171" t="s">
        <v>285</v>
      </c>
    </row>
    <row r="316" spans="1:10" x14ac:dyDescent="0.2">
      <c r="A316" s="168" t="s">
        <v>1085</v>
      </c>
      <c r="B316" s="168" t="s">
        <v>1086</v>
      </c>
      <c r="C316" s="168" t="s">
        <v>880</v>
      </c>
      <c r="D316" s="168">
        <v>31</v>
      </c>
      <c r="E316" s="168" t="s">
        <v>98</v>
      </c>
      <c r="F316" s="155"/>
      <c r="G316" s="155"/>
      <c r="H316" s="155"/>
      <c r="I316" s="155"/>
      <c r="J316" s="171" t="s">
        <v>285</v>
      </c>
    </row>
    <row r="317" spans="1:10" x14ac:dyDescent="0.2">
      <c r="A317" s="168" t="s">
        <v>1087</v>
      </c>
      <c r="B317" s="168" t="s">
        <v>1088</v>
      </c>
      <c r="C317" s="168" t="s">
        <v>758</v>
      </c>
      <c r="D317" s="168">
        <v>31</v>
      </c>
      <c r="E317" s="168" t="s">
        <v>100</v>
      </c>
      <c r="F317" s="155"/>
      <c r="G317" s="155"/>
      <c r="H317" s="155"/>
      <c r="I317" s="155"/>
      <c r="J317" s="171" t="s">
        <v>297</v>
      </c>
    </row>
    <row r="318" spans="1:10" x14ac:dyDescent="0.2">
      <c r="A318" s="183" t="s">
        <v>1089</v>
      </c>
      <c r="B318" s="183" t="s">
        <v>1090</v>
      </c>
      <c r="C318" s="183" t="s">
        <v>1091</v>
      </c>
      <c r="D318" s="168">
        <v>31</v>
      </c>
      <c r="E318" s="168" t="s">
        <v>284</v>
      </c>
      <c r="F318" s="155"/>
      <c r="G318" s="155"/>
      <c r="H318" s="155"/>
      <c r="I318" s="155"/>
      <c r="J318" s="171" t="s">
        <v>285</v>
      </c>
    </row>
    <row r="319" spans="1:10" x14ac:dyDescent="0.2">
      <c r="A319" s="168" t="s">
        <v>1092</v>
      </c>
      <c r="B319" s="168" t="s">
        <v>1093</v>
      </c>
      <c r="C319" s="168" t="s">
        <v>801</v>
      </c>
      <c r="D319" s="168">
        <v>31</v>
      </c>
      <c r="E319" s="168" t="s">
        <v>284</v>
      </c>
      <c r="F319" s="155"/>
      <c r="G319" s="155"/>
      <c r="H319" s="155"/>
      <c r="I319" s="155"/>
      <c r="J319" s="171" t="s">
        <v>297</v>
      </c>
    </row>
    <row r="320" spans="1:10" x14ac:dyDescent="0.2">
      <c r="A320" s="168" t="s">
        <v>1094</v>
      </c>
      <c r="B320" s="168" t="s">
        <v>1095</v>
      </c>
      <c r="C320" s="168" t="s">
        <v>801</v>
      </c>
      <c r="D320" s="168">
        <v>31</v>
      </c>
      <c r="E320" s="168" t="s">
        <v>284</v>
      </c>
      <c r="F320" s="155"/>
      <c r="G320" s="155"/>
      <c r="H320" s="155"/>
      <c r="I320" s="155"/>
      <c r="J320" s="171" t="s">
        <v>297</v>
      </c>
    </row>
    <row r="321" spans="1:10" x14ac:dyDescent="0.2">
      <c r="A321" s="155" t="s">
        <v>1096</v>
      </c>
      <c r="B321" s="155" t="s">
        <v>1097</v>
      </c>
      <c r="C321" s="155" t="s">
        <v>801</v>
      </c>
      <c r="D321" s="168">
        <v>31</v>
      </c>
      <c r="E321" s="168" t="s">
        <v>284</v>
      </c>
      <c r="F321" s="155"/>
      <c r="G321" s="155"/>
      <c r="H321" s="155"/>
      <c r="I321" s="155"/>
      <c r="J321" s="184" t="s">
        <v>285</v>
      </c>
    </row>
    <row r="322" spans="1:10" x14ac:dyDescent="0.2">
      <c r="A322" s="185" t="s">
        <v>1098</v>
      </c>
      <c r="B322" s="155" t="s">
        <v>1099</v>
      </c>
      <c r="C322" s="155" t="s">
        <v>1100</v>
      </c>
      <c r="D322" s="168">
        <v>31</v>
      </c>
      <c r="E322" s="168" t="s">
        <v>284</v>
      </c>
      <c r="F322" s="155"/>
      <c r="G322" s="155"/>
      <c r="H322" s="155"/>
      <c r="I322" s="155"/>
      <c r="J322" s="184" t="s">
        <v>285</v>
      </c>
    </row>
    <row r="323" spans="1:10" x14ac:dyDescent="0.2">
      <c r="A323" s="168" t="s">
        <v>1101</v>
      </c>
      <c r="B323" s="168" t="s">
        <v>1102</v>
      </c>
      <c r="C323" s="168" t="s">
        <v>1103</v>
      </c>
      <c r="D323" s="168">
        <v>32</v>
      </c>
      <c r="E323" s="168" t="s">
        <v>284</v>
      </c>
      <c r="F323" s="155"/>
      <c r="G323" s="169">
        <v>1</v>
      </c>
      <c r="H323" s="155"/>
      <c r="I323" s="155"/>
      <c r="J323" s="171" t="s">
        <v>297</v>
      </c>
    </row>
    <row r="324" spans="1:10" x14ac:dyDescent="0.2">
      <c r="A324" s="168" t="s">
        <v>1104</v>
      </c>
      <c r="B324" s="168" t="s">
        <v>1105</v>
      </c>
      <c r="C324" s="168" t="s">
        <v>1106</v>
      </c>
      <c r="D324" s="168">
        <v>32</v>
      </c>
      <c r="E324" s="168" t="s">
        <v>98</v>
      </c>
      <c r="F324" s="155"/>
      <c r="G324" s="155"/>
      <c r="H324" s="155"/>
      <c r="I324" s="155"/>
      <c r="J324" s="171" t="s">
        <v>297</v>
      </c>
    </row>
    <row r="325" spans="1:10" x14ac:dyDescent="0.2">
      <c r="A325" s="168" t="s">
        <v>1107</v>
      </c>
      <c r="B325" s="168" t="s">
        <v>1108</v>
      </c>
      <c r="C325" s="168" t="s">
        <v>1106</v>
      </c>
      <c r="D325" s="168">
        <v>32</v>
      </c>
      <c r="E325" s="168" t="s">
        <v>284</v>
      </c>
      <c r="F325" s="155"/>
      <c r="G325" s="155"/>
      <c r="H325" s="155"/>
      <c r="I325" s="155"/>
      <c r="J325" s="171" t="s">
        <v>285</v>
      </c>
    </row>
    <row r="326" spans="1:10" x14ac:dyDescent="0.2">
      <c r="A326" s="168" t="s">
        <v>1109</v>
      </c>
      <c r="B326" s="168" t="s">
        <v>1110</v>
      </c>
      <c r="C326" s="168" t="s">
        <v>1111</v>
      </c>
      <c r="D326" s="168">
        <v>32</v>
      </c>
      <c r="E326" s="168" t="s">
        <v>98</v>
      </c>
      <c r="F326" s="155"/>
      <c r="G326" s="169">
        <v>1</v>
      </c>
      <c r="H326" s="155"/>
      <c r="I326" s="155"/>
      <c r="J326" s="171" t="s">
        <v>297</v>
      </c>
    </row>
    <row r="327" spans="1:10" x14ac:dyDescent="0.2">
      <c r="A327" s="168" t="s">
        <v>1112</v>
      </c>
      <c r="B327" s="168" t="s">
        <v>1113</v>
      </c>
      <c r="C327" s="168" t="s">
        <v>1111</v>
      </c>
      <c r="D327" s="168">
        <v>32</v>
      </c>
      <c r="E327" s="168" t="s">
        <v>284</v>
      </c>
      <c r="F327" s="155"/>
      <c r="G327" s="169">
        <v>1</v>
      </c>
      <c r="H327" s="155"/>
      <c r="I327" s="155"/>
      <c r="J327" s="171" t="s">
        <v>297</v>
      </c>
    </row>
    <row r="328" spans="1:10" x14ac:dyDescent="0.2">
      <c r="A328" s="168" t="s">
        <v>1114</v>
      </c>
      <c r="B328" s="168" t="s">
        <v>1115</v>
      </c>
      <c r="C328" s="168" t="s">
        <v>1116</v>
      </c>
      <c r="D328" s="168">
        <v>32</v>
      </c>
      <c r="E328" s="168" t="s">
        <v>284</v>
      </c>
      <c r="F328" s="155"/>
      <c r="G328" s="169">
        <v>1</v>
      </c>
      <c r="H328" s="155"/>
      <c r="I328" s="155"/>
      <c r="J328" s="171" t="s">
        <v>297</v>
      </c>
    </row>
    <row r="329" spans="1:10" x14ac:dyDescent="0.2">
      <c r="A329" s="168" t="s">
        <v>1117</v>
      </c>
      <c r="B329" s="168" t="s">
        <v>1118</v>
      </c>
      <c r="C329" s="168" t="s">
        <v>1119</v>
      </c>
      <c r="D329" s="168">
        <v>32</v>
      </c>
      <c r="E329" s="168" t="s">
        <v>284</v>
      </c>
      <c r="F329" s="155"/>
      <c r="G329" s="169">
        <v>1</v>
      </c>
      <c r="H329" s="155"/>
      <c r="I329" s="155"/>
      <c r="J329" s="171" t="s">
        <v>297</v>
      </c>
    </row>
    <row r="330" spans="1:10" x14ac:dyDescent="0.2">
      <c r="A330" s="168" t="s">
        <v>1120</v>
      </c>
      <c r="B330" s="168" t="s">
        <v>1121</v>
      </c>
      <c r="C330" s="168" t="s">
        <v>1122</v>
      </c>
      <c r="D330" s="168">
        <v>32</v>
      </c>
      <c r="E330" s="168" t="s">
        <v>284</v>
      </c>
      <c r="F330" s="155"/>
      <c r="G330" s="155"/>
      <c r="H330" s="155"/>
      <c r="I330" s="155"/>
      <c r="J330" s="171" t="s">
        <v>285</v>
      </c>
    </row>
    <row r="331" spans="1:10" x14ac:dyDescent="0.2">
      <c r="A331" s="168" t="s">
        <v>1123</v>
      </c>
      <c r="B331" s="168" t="s">
        <v>1124</v>
      </c>
      <c r="C331" s="168" t="s">
        <v>1125</v>
      </c>
      <c r="D331" s="168">
        <v>32</v>
      </c>
      <c r="E331" s="168" t="s">
        <v>284</v>
      </c>
      <c r="F331" s="155"/>
      <c r="G331" s="155"/>
      <c r="H331" s="155"/>
      <c r="I331" s="155"/>
      <c r="J331" s="171" t="s">
        <v>285</v>
      </c>
    </row>
    <row r="332" spans="1:10" x14ac:dyDescent="0.2">
      <c r="A332" s="168" t="s">
        <v>1126</v>
      </c>
      <c r="B332" s="168" t="s">
        <v>1127</v>
      </c>
      <c r="C332" s="168" t="s">
        <v>1128</v>
      </c>
      <c r="D332" s="168">
        <v>32</v>
      </c>
      <c r="E332" s="168" t="s">
        <v>100</v>
      </c>
      <c r="F332" s="155"/>
      <c r="G332" s="169">
        <v>1</v>
      </c>
      <c r="H332" s="155"/>
      <c r="I332" s="155"/>
      <c r="J332" s="171" t="s">
        <v>297</v>
      </c>
    </row>
    <row r="333" spans="1:10" x14ac:dyDescent="0.2">
      <c r="A333" s="168" t="s">
        <v>1129</v>
      </c>
      <c r="B333" s="168" t="s">
        <v>1130</v>
      </c>
      <c r="C333" s="168" t="s">
        <v>1128</v>
      </c>
      <c r="D333" s="168">
        <v>32</v>
      </c>
      <c r="E333" s="168" t="s">
        <v>284</v>
      </c>
      <c r="F333" s="155"/>
      <c r="G333" s="169">
        <v>1</v>
      </c>
      <c r="H333" s="155"/>
      <c r="I333" s="155"/>
      <c r="J333" s="171" t="s">
        <v>297</v>
      </c>
    </row>
    <row r="334" spans="1:10" x14ac:dyDescent="0.2">
      <c r="A334" s="168" t="s">
        <v>1131</v>
      </c>
      <c r="B334" s="168" t="s">
        <v>1132</v>
      </c>
      <c r="C334" s="168" t="s">
        <v>1133</v>
      </c>
      <c r="D334" s="168">
        <v>32</v>
      </c>
      <c r="E334" s="168" t="s">
        <v>284</v>
      </c>
      <c r="F334" s="168"/>
      <c r="G334" s="169">
        <v>1</v>
      </c>
      <c r="H334" s="155"/>
      <c r="I334" s="170">
        <v>1</v>
      </c>
      <c r="J334" s="171" t="s">
        <v>285</v>
      </c>
    </row>
    <row r="335" spans="1:10" x14ac:dyDescent="0.2">
      <c r="A335" s="168" t="s">
        <v>1134</v>
      </c>
      <c r="B335" s="168" t="s">
        <v>1135</v>
      </c>
      <c r="C335" s="168" t="s">
        <v>1136</v>
      </c>
      <c r="D335" s="168">
        <v>32</v>
      </c>
      <c r="E335" s="168" t="s">
        <v>284</v>
      </c>
      <c r="F335" s="155"/>
      <c r="G335" s="169">
        <v>1</v>
      </c>
      <c r="H335" s="155"/>
      <c r="I335" s="155"/>
      <c r="J335" s="171" t="s">
        <v>297</v>
      </c>
    </row>
    <row r="336" spans="1:10" x14ac:dyDescent="0.2">
      <c r="A336" s="168" t="s">
        <v>1137</v>
      </c>
      <c r="B336" s="168" t="s">
        <v>1138</v>
      </c>
      <c r="C336" s="168" t="s">
        <v>1139</v>
      </c>
      <c r="D336" s="168">
        <v>32</v>
      </c>
      <c r="E336" s="168" t="s">
        <v>100</v>
      </c>
      <c r="F336" s="155"/>
      <c r="G336" s="169">
        <v>1</v>
      </c>
      <c r="H336" s="155"/>
      <c r="I336" s="155"/>
      <c r="J336" s="171" t="s">
        <v>297</v>
      </c>
    </row>
    <row r="337" spans="1:10" x14ac:dyDescent="0.2">
      <c r="A337" s="168" t="s">
        <v>1140</v>
      </c>
      <c r="B337" s="168" t="s">
        <v>1141</v>
      </c>
      <c r="C337" s="168" t="s">
        <v>1142</v>
      </c>
      <c r="D337" s="168">
        <v>32</v>
      </c>
      <c r="E337" s="168" t="s">
        <v>100</v>
      </c>
      <c r="F337" s="155"/>
      <c r="G337" s="169">
        <v>1</v>
      </c>
      <c r="H337" s="155"/>
      <c r="I337" s="155"/>
      <c r="J337" s="171" t="s">
        <v>297</v>
      </c>
    </row>
    <row r="338" spans="1:10" x14ac:dyDescent="0.2">
      <c r="A338" s="168" t="s">
        <v>1143</v>
      </c>
      <c r="B338" s="168" t="s">
        <v>1144</v>
      </c>
      <c r="C338" s="168" t="s">
        <v>1142</v>
      </c>
      <c r="D338" s="168">
        <v>32</v>
      </c>
      <c r="E338" s="168" t="s">
        <v>284</v>
      </c>
      <c r="F338" s="155"/>
      <c r="G338" s="169">
        <v>1</v>
      </c>
      <c r="H338" s="155"/>
      <c r="I338" s="155"/>
      <c r="J338" s="171" t="s">
        <v>285</v>
      </c>
    </row>
    <row r="339" spans="1:10" x14ac:dyDescent="0.2">
      <c r="A339" s="168" t="s">
        <v>1145</v>
      </c>
      <c r="B339" s="168" t="s">
        <v>1146</v>
      </c>
      <c r="C339" s="168" t="s">
        <v>1147</v>
      </c>
      <c r="D339" s="168">
        <v>32</v>
      </c>
      <c r="E339" s="168" t="s">
        <v>284</v>
      </c>
      <c r="F339" s="155"/>
      <c r="G339" s="169">
        <v>1</v>
      </c>
      <c r="H339" s="155"/>
      <c r="I339" s="155"/>
      <c r="J339" s="171" t="s">
        <v>297</v>
      </c>
    </row>
    <row r="340" spans="1:10" x14ac:dyDescent="0.2">
      <c r="A340" s="168" t="s">
        <v>1148</v>
      </c>
      <c r="B340" s="168" t="s">
        <v>1149</v>
      </c>
      <c r="C340" s="168" t="s">
        <v>1150</v>
      </c>
      <c r="D340" s="168">
        <v>32</v>
      </c>
      <c r="E340" s="168" t="s">
        <v>284</v>
      </c>
      <c r="F340" s="155"/>
      <c r="G340" s="169">
        <v>1</v>
      </c>
      <c r="H340" s="155"/>
      <c r="I340" s="155"/>
      <c r="J340" s="171" t="s">
        <v>285</v>
      </c>
    </row>
    <row r="341" spans="1:10" x14ac:dyDescent="0.2">
      <c r="A341" s="168" t="s">
        <v>1151</v>
      </c>
      <c r="B341" s="168" t="s">
        <v>1152</v>
      </c>
      <c r="C341" s="168" t="s">
        <v>1153</v>
      </c>
      <c r="D341" s="168">
        <v>32</v>
      </c>
      <c r="E341" s="168" t="s">
        <v>101</v>
      </c>
      <c r="F341" s="155"/>
      <c r="G341" s="155"/>
      <c r="H341" s="155"/>
      <c r="I341" s="155"/>
      <c r="J341" s="171" t="s">
        <v>285</v>
      </c>
    </row>
    <row r="342" spans="1:10" x14ac:dyDescent="0.2">
      <c r="A342" s="168" t="s">
        <v>1154</v>
      </c>
      <c r="B342" s="168" t="s">
        <v>1155</v>
      </c>
      <c r="C342" s="168" t="s">
        <v>1153</v>
      </c>
      <c r="D342" s="168">
        <v>32</v>
      </c>
      <c r="E342" s="168" t="s">
        <v>284</v>
      </c>
      <c r="F342" s="155"/>
      <c r="G342" s="155"/>
      <c r="H342" s="155"/>
      <c r="I342" s="155"/>
      <c r="J342" s="171" t="s">
        <v>285</v>
      </c>
    </row>
    <row r="343" spans="1:10" x14ac:dyDescent="0.2">
      <c r="A343" s="168" t="s">
        <v>1156</v>
      </c>
      <c r="B343" s="168" t="s">
        <v>1157</v>
      </c>
      <c r="C343" s="168" t="s">
        <v>1158</v>
      </c>
      <c r="D343" s="168">
        <v>32</v>
      </c>
      <c r="E343" s="168" t="s">
        <v>284</v>
      </c>
      <c r="F343" s="155"/>
      <c r="G343" s="169">
        <v>1</v>
      </c>
      <c r="H343" s="155"/>
      <c r="I343" s="155"/>
      <c r="J343" s="171" t="s">
        <v>297</v>
      </c>
    </row>
    <row r="344" spans="1:10" x14ac:dyDescent="0.2">
      <c r="A344" s="168" t="s">
        <v>1159</v>
      </c>
      <c r="B344" s="168" t="s">
        <v>1160</v>
      </c>
      <c r="C344" s="168" t="s">
        <v>1139</v>
      </c>
      <c r="D344" s="168">
        <v>32</v>
      </c>
      <c r="E344" s="168" t="s">
        <v>284</v>
      </c>
      <c r="F344" s="155"/>
      <c r="G344" s="169">
        <v>1</v>
      </c>
      <c r="H344" s="155"/>
      <c r="I344" s="155"/>
      <c r="J344" s="171" t="s">
        <v>285</v>
      </c>
    </row>
    <row r="345" spans="1:10" x14ac:dyDescent="0.2">
      <c r="A345" s="168" t="s">
        <v>1161</v>
      </c>
      <c r="B345" s="168" t="s">
        <v>1162</v>
      </c>
      <c r="C345" s="168" t="s">
        <v>1125</v>
      </c>
      <c r="D345" s="168">
        <v>32</v>
      </c>
      <c r="E345" s="168" t="s">
        <v>98</v>
      </c>
      <c r="F345" s="155"/>
      <c r="G345" s="155"/>
      <c r="H345" s="155"/>
      <c r="I345" s="155"/>
      <c r="J345" s="171" t="s">
        <v>285</v>
      </c>
    </row>
    <row r="346" spans="1:10" x14ac:dyDescent="0.2">
      <c r="A346" s="168" t="s">
        <v>1163</v>
      </c>
      <c r="B346" s="168" t="s">
        <v>1164</v>
      </c>
      <c r="C346" s="168" t="s">
        <v>1106</v>
      </c>
      <c r="D346" s="174">
        <v>32</v>
      </c>
      <c r="E346" s="174" t="s">
        <v>96</v>
      </c>
      <c r="F346" s="155"/>
      <c r="G346" s="175">
        <v>1</v>
      </c>
      <c r="H346" s="155"/>
      <c r="I346" s="155"/>
      <c r="J346" s="171" t="s">
        <v>285</v>
      </c>
    </row>
    <row r="347" spans="1:10" x14ac:dyDescent="0.2">
      <c r="A347" s="168" t="s">
        <v>1165</v>
      </c>
      <c r="B347" s="168" t="s">
        <v>1166</v>
      </c>
      <c r="C347" s="168" t="s">
        <v>1106</v>
      </c>
      <c r="D347" s="168">
        <v>32</v>
      </c>
      <c r="E347" s="168" t="s">
        <v>101</v>
      </c>
      <c r="F347" s="155"/>
      <c r="G347" s="155"/>
      <c r="H347" s="155"/>
      <c r="I347" s="155"/>
      <c r="J347" s="171" t="s">
        <v>285</v>
      </c>
    </row>
    <row r="348" spans="1:10" x14ac:dyDescent="0.2">
      <c r="A348" s="168" t="s">
        <v>1167</v>
      </c>
      <c r="B348" s="168" t="s">
        <v>1168</v>
      </c>
      <c r="C348" s="168" t="s">
        <v>1106</v>
      </c>
      <c r="D348" s="168">
        <v>32</v>
      </c>
      <c r="E348" s="168" t="s">
        <v>100</v>
      </c>
      <c r="F348" s="155"/>
      <c r="G348" s="155"/>
      <c r="H348" s="155"/>
      <c r="I348" s="170">
        <v>1</v>
      </c>
      <c r="J348" s="171" t="s">
        <v>297</v>
      </c>
    </row>
    <row r="349" spans="1:10" x14ac:dyDescent="0.2">
      <c r="A349" s="168" t="s">
        <v>1169</v>
      </c>
      <c r="B349" s="168" t="s">
        <v>1170</v>
      </c>
      <c r="C349" s="168" t="s">
        <v>1171</v>
      </c>
      <c r="D349" s="168">
        <v>32</v>
      </c>
      <c r="E349" s="168" t="s">
        <v>284</v>
      </c>
      <c r="F349" s="155"/>
      <c r="G349" s="169">
        <v>1</v>
      </c>
      <c r="H349" s="155"/>
      <c r="I349" s="155"/>
      <c r="J349" s="171" t="s">
        <v>297</v>
      </c>
    </row>
    <row r="350" spans="1:10" x14ac:dyDescent="0.2">
      <c r="A350" s="193" t="s">
        <v>1172</v>
      </c>
      <c r="B350" s="168" t="s">
        <v>1173</v>
      </c>
      <c r="C350" s="168" t="s">
        <v>1174</v>
      </c>
      <c r="D350" s="174">
        <v>32</v>
      </c>
      <c r="E350" s="197" t="s">
        <v>418</v>
      </c>
      <c r="F350" s="155"/>
      <c r="G350" s="175">
        <v>1</v>
      </c>
      <c r="H350" s="155"/>
      <c r="I350" s="155"/>
      <c r="J350" s="171" t="s">
        <v>285</v>
      </c>
    </row>
    <row r="351" spans="1:10" x14ac:dyDescent="0.2">
      <c r="A351" s="193" t="s">
        <v>1175</v>
      </c>
      <c r="B351" s="168" t="s">
        <v>1176</v>
      </c>
      <c r="C351" s="168" t="s">
        <v>1139</v>
      </c>
      <c r="D351" s="174">
        <v>32</v>
      </c>
      <c r="E351" s="197" t="s">
        <v>418</v>
      </c>
      <c r="F351" s="155"/>
      <c r="G351" s="175">
        <v>1</v>
      </c>
      <c r="H351" s="155"/>
      <c r="I351" s="155"/>
      <c r="J351" s="171" t="s">
        <v>285</v>
      </c>
    </row>
    <row r="352" spans="1:10" x14ac:dyDescent="0.2">
      <c r="A352" s="168" t="s">
        <v>1177</v>
      </c>
      <c r="B352" s="168" t="s">
        <v>1178</v>
      </c>
      <c r="C352" s="168" t="s">
        <v>1106</v>
      </c>
      <c r="D352" s="168">
        <v>32</v>
      </c>
      <c r="E352" s="168" t="s">
        <v>284</v>
      </c>
      <c r="F352" s="155"/>
      <c r="G352" s="155"/>
      <c r="H352" s="155"/>
      <c r="I352" s="155"/>
      <c r="J352" s="171" t="s">
        <v>285</v>
      </c>
    </row>
    <row r="353" spans="1:10" x14ac:dyDescent="0.2">
      <c r="A353" s="168" t="s">
        <v>1179</v>
      </c>
      <c r="B353" s="168" t="s">
        <v>1180</v>
      </c>
      <c r="C353" s="168" t="s">
        <v>1106</v>
      </c>
      <c r="D353" s="168">
        <v>32</v>
      </c>
      <c r="E353" s="168" t="s">
        <v>284</v>
      </c>
      <c r="F353" s="155"/>
      <c r="G353" s="155"/>
      <c r="H353" s="155"/>
      <c r="I353" s="155"/>
      <c r="J353" s="171" t="s">
        <v>297</v>
      </c>
    </row>
    <row r="354" spans="1:10" x14ac:dyDescent="0.2">
      <c r="A354" s="168" t="s">
        <v>1181</v>
      </c>
      <c r="B354" s="168" t="s">
        <v>1182</v>
      </c>
      <c r="C354" s="168" t="s">
        <v>1183</v>
      </c>
      <c r="D354" s="168">
        <v>32</v>
      </c>
      <c r="E354" s="168" t="s">
        <v>284</v>
      </c>
      <c r="F354" s="155"/>
      <c r="G354" s="169">
        <v>1</v>
      </c>
      <c r="H354" s="155"/>
      <c r="I354" s="155"/>
      <c r="J354" s="171" t="s">
        <v>297</v>
      </c>
    </row>
    <row r="355" spans="1:10" x14ac:dyDescent="0.2">
      <c r="A355" s="193" t="s">
        <v>1184</v>
      </c>
      <c r="B355" s="168" t="s">
        <v>1185</v>
      </c>
      <c r="C355" s="168" t="s">
        <v>1150</v>
      </c>
      <c r="D355" s="174">
        <v>32</v>
      </c>
      <c r="E355" s="197" t="s">
        <v>418</v>
      </c>
      <c r="F355" s="155"/>
      <c r="G355" s="175">
        <v>1</v>
      </c>
      <c r="H355" s="155"/>
      <c r="I355" s="155"/>
      <c r="J355" s="171" t="s">
        <v>285</v>
      </c>
    </row>
    <row r="356" spans="1:10" x14ac:dyDescent="0.2">
      <c r="A356" s="168" t="s">
        <v>1186</v>
      </c>
      <c r="B356" s="168" t="s">
        <v>1187</v>
      </c>
      <c r="C356" s="168" t="s">
        <v>1125</v>
      </c>
      <c r="D356" s="168">
        <v>32</v>
      </c>
      <c r="E356" s="168" t="s">
        <v>284</v>
      </c>
      <c r="F356" s="155"/>
      <c r="G356" s="155"/>
      <c r="H356" s="155"/>
      <c r="I356" s="155"/>
      <c r="J356" s="171" t="s">
        <v>285</v>
      </c>
    </row>
    <row r="357" spans="1:10" x14ac:dyDescent="0.2">
      <c r="A357" s="168" t="s">
        <v>1188</v>
      </c>
      <c r="B357" s="168" t="s">
        <v>1189</v>
      </c>
      <c r="C357" s="168" t="s">
        <v>1190</v>
      </c>
      <c r="D357" s="168">
        <v>34</v>
      </c>
      <c r="E357" s="168" t="s">
        <v>100</v>
      </c>
      <c r="F357" s="155"/>
      <c r="G357" s="155"/>
      <c r="H357" s="155"/>
      <c r="I357" s="155"/>
      <c r="J357" s="171" t="s">
        <v>297</v>
      </c>
    </row>
    <row r="358" spans="1:10" x14ac:dyDescent="0.2">
      <c r="A358" s="168" t="s">
        <v>1191</v>
      </c>
      <c r="B358" s="168" t="s">
        <v>1192</v>
      </c>
      <c r="C358" s="168" t="s">
        <v>1193</v>
      </c>
      <c r="D358" s="168">
        <v>34</v>
      </c>
      <c r="E358" s="168" t="s">
        <v>98</v>
      </c>
      <c r="F358" s="155"/>
      <c r="G358" s="175">
        <v>1</v>
      </c>
      <c r="H358" s="155"/>
      <c r="I358" s="155"/>
      <c r="J358" s="171" t="s">
        <v>297</v>
      </c>
    </row>
    <row r="359" spans="1:10" x14ac:dyDescent="0.2">
      <c r="A359" s="168" t="s">
        <v>1194</v>
      </c>
      <c r="B359" s="168" t="s">
        <v>1195</v>
      </c>
      <c r="C359" s="168" t="s">
        <v>1193</v>
      </c>
      <c r="D359" s="168">
        <v>34</v>
      </c>
      <c r="E359" s="168" t="s">
        <v>101</v>
      </c>
      <c r="F359" s="155"/>
      <c r="G359" s="175">
        <v>1</v>
      </c>
      <c r="H359" s="155"/>
      <c r="I359" s="177">
        <v>1</v>
      </c>
      <c r="J359" s="171" t="s">
        <v>297</v>
      </c>
    </row>
    <row r="360" spans="1:10" x14ac:dyDescent="0.2">
      <c r="A360" s="168" t="s">
        <v>1196</v>
      </c>
      <c r="B360" s="168" t="s">
        <v>1197</v>
      </c>
      <c r="C360" s="168" t="s">
        <v>1198</v>
      </c>
      <c r="D360" s="168">
        <v>34</v>
      </c>
      <c r="E360" s="168" t="s">
        <v>284</v>
      </c>
      <c r="F360" s="155"/>
      <c r="G360" s="175">
        <v>1</v>
      </c>
      <c r="H360" s="155"/>
      <c r="I360" s="155"/>
      <c r="J360" s="171" t="s">
        <v>285</v>
      </c>
    </row>
    <row r="361" spans="1:10" x14ac:dyDescent="0.2">
      <c r="A361" s="168" t="s">
        <v>1199</v>
      </c>
      <c r="B361" s="168" t="s">
        <v>1200</v>
      </c>
      <c r="C361" s="168" t="s">
        <v>1201</v>
      </c>
      <c r="D361" s="168">
        <v>34</v>
      </c>
      <c r="E361" s="168" t="s">
        <v>98</v>
      </c>
      <c r="F361" s="155"/>
      <c r="G361" s="155"/>
      <c r="H361" s="155"/>
      <c r="I361" s="155"/>
      <c r="J361" s="171" t="s">
        <v>285</v>
      </c>
    </row>
    <row r="362" spans="1:10" x14ac:dyDescent="0.2">
      <c r="A362" s="168" t="s">
        <v>1202</v>
      </c>
      <c r="B362" s="168" t="s">
        <v>1203</v>
      </c>
      <c r="C362" s="168" t="s">
        <v>1201</v>
      </c>
      <c r="D362" s="168">
        <v>34</v>
      </c>
      <c r="E362" s="168" t="s">
        <v>100</v>
      </c>
      <c r="F362" s="155"/>
      <c r="G362" s="155"/>
      <c r="H362" s="155"/>
      <c r="I362" s="155"/>
      <c r="J362" s="171" t="s">
        <v>285</v>
      </c>
    </row>
    <row r="363" spans="1:10" x14ac:dyDescent="0.2">
      <c r="A363" s="168" t="s">
        <v>1204</v>
      </c>
      <c r="B363" s="168" t="s">
        <v>1205</v>
      </c>
      <c r="C363" s="168" t="s">
        <v>1206</v>
      </c>
      <c r="D363" s="168">
        <v>34</v>
      </c>
      <c r="E363" s="168" t="s">
        <v>101</v>
      </c>
      <c r="F363" s="155"/>
      <c r="G363" s="155"/>
      <c r="H363" s="155"/>
      <c r="I363" s="155"/>
      <c r="J363" s="171" t="s">
        <v>285</v>
      </c>
    </row>
    <row r="364" spans="1:10" x14ac:dyDescent="0.2">
      <c r="A364" s="168" t="s">
        <v>1207</v>
      </c>
      <c r="B364" s="168" t="s">
        <v>1208</v>
      </c>
      <c r="C364" s="168" t="s">
        <v>1206</v>
      </c>
      <c r="D364" s="168">
        <v>34</v>
      </c>
      <c r="E364" s="168" t="s">
        <v>284</v>
      </c>
      <c r="F364" s="155"/>
      <c r="G364" s="155"/>
      <c r="H364" s="155"/>
      <c r="I364" s="155"/>
      <c r="J364" s="171" t="s">
        <v>285</v>
      </c>
    </row>
    <row r="365" spans="1:10" x14ac:dyDescent="0.2">
      <c r="A365" s="168" t="s">
        <v>1209</v>
      </c>
      <c r="B365" s="168" t="s">
        <v>1210</v>
      </c>
      <c r="C365" s="168" t="s">
        <v>1211</v>
      </c>
      <c r="D365" s="168">
        <v>34</v>
      </c>
      <c r="E365" s="168" t="s">
        <v>284</v>
      </c>
      <c r="F365" s="155"/>
      <c r="G365" s="175">
        <v>1</v>
      </c>
      <c r="H365" s="155"/>
      <c r="I365" s="155"/>
      <c r="J365" s="171" t="s">
        <v>285</v>
      </c>
    </row>
    <row r="366" spans="1:10" x14ac:dyDescent="0.2">
      <c r="A366" s="168" t="s">
        <v>1212</v>
      </c>
      <c r="B366" s="168" t="s">
        <v>1213</v>
      </c>
      <c r="C366" s="168" t="s">
        <v>1214</v>
      </c>
      <c r="D366" s="168">
        <v>34</v>
      </c>
      <c r="E366" s="168" t="s">
        <v>284</v>
      </c>
      <c r="F366" s="155"/>
      <c r="G366" s="155"/>
      <c r="H366" s="155"/>
      <c r="I366" s="155"/>
      <c r="J366" s="171" t="s">
        <v>285</v>
      </c>
    </row>
    <row r="367" spans="1:10" x14ac:dyDescent="0.2">
      <c r="A367" s="168" t="s">
        <v>1215</v>
      </c>
      <c r="B367" s="168" t="s">
        <v>1216</v>
      </c>
      <c r="C367" s="168" t="s">
        <v>1217</v>
      </c>
      <c r="D367" s="168">
        <v>34</v>
      </c>
      <c r="E367" s="168" t="s">
        <v>98</v>
      </c>
      <c r="F367" s="155"/>
      <c r="G367" s="155"/>
      <c r="H367" s="155"/>
      <c r="I367" s="155"/>
      <c r="J367" s="171" t="s">
        <v>285</v>
      </c>
    </row>
    <row r="368" spans="1:10" x14ac:dyDescent="0.2">
      <c r="A368" s="168" t="s">
        <v>1218</v>
      </c>
      <c r="B368" s="168" t="s">
        <v>1219</v>
      </c>
      <c r="C368" s="168" t="s">
        <v>1220</v>
      </c>
      <c r="D368" s="168">
        <v>34</v>
      </c>
      <c r="E368" s="168" t="s">
        <v>284</v>
      </c>
      <c r="F368" s="155"/>
      <c r="G368" s="155"/>
      <c r="H368" s="155"/>
      <c r="I368" s="155"/>
      <c r="J368" s="171" t="s">
        <v>285</v>
      </c>
    </row>
    <row r="369" spans="1:10" x14ac:dyDescent="0.2">
      <c r="A369" s="168" t="s">
        <v>1221</v>
      </c>
      <c r="B369" s="168" t="s">
        <v>1222</v>
      </c>
      <c r="C369" s="168" t="s">
        <v>1223</v>
      </c>
      <c r="D369" s="168">
        <v>34</v>
      </c>
      <c r="E369" s="168" t="s">
        <v>284</v>
      </c>
      <c r="F369" s="155"/>
      <c r="G369" s="155"/>
      <c r="H369" s="155"/>
      <c r="I369" s="155"/>
      <c r="J369" s="171" t="s">
        <v>297</v>
      </c>
    </row>
    <row r="370" spans="1:10" x14ac:dyDescent="0.2">
      <c r="A370" s="168" t="s">
        <v>1224</v>
      </c>
      <c r="B370" s="168" t="s">
        <v>1225</v>
      </c>
      <c r="C370" s="168" t="s">
        <v>1226</v>
      </c>
      <c r="D370" s="168">
        <v>34</v>
      </c>
      <c r="E370" s="168" t="s">
        <v>100</v>
      </c>
      <c r="F370" s="155"/>
      <c r="G370" s="155"/>
      <c r="H370" s="155"/>
      <c r="I370" s="155"/>
      <c r="J370" s="171" t="s">
        <v>285</v>
      </c>
    </row>
    <row r="371" spans="1:10" x14ac:dyDescent="0.2">
      <c r="A371" s="168" t="s">
        <v>1227</v>
      </c>
      <c r="B371" s="168" t="s">
        <v>1228</v>
      </c>
      <c r="C371" s="168" t="s">
        <v>1229</v>
      </c>
      <c r="D371" s="168">
        <v>34</v>
      </c>
      <c r="E371" s="168" t="s">
        <v>100</v>
      </c>
      <c r="F371" s="155"/>
      <c r="G371" s="155"/>
      <c r="H371" s="181">
        <v>1</v>
      </c>
      <c r="I371" s="168"/>
      <c r="J371" s="172" t="s">
        <v>297</v>
      </c>
    </row>
    <row r="372" spans="1:10" x14ac:dyDescent="0.2">
      <c r="A372" s="168" t="s">
        <v>1230</v>
      </c>
      <c r="B372" s="168" t="s">
        <v>1231</v>
      </c>
      <c r="C372" s="168" t="s">
        <v>1232</v>
      </c>
      <c r="D372" s="168">
        <v>34</v>
      </c>
      <c r="E372" s="168" t="s">
        <v>284</v>
      </c>
      <c r="F372" s="173" t="s">
        <v>34</v>
      </c>
      <c r="G372" s="155"/>
      <c r="H372" s="181">
        <v>1</v>
      </c>
      <c r="I372" s="155"/>
      <c r="J372" s="171" t="s">
        <v>297</v>
      </c>
    </row>
    <row r="373" spans="1:10" x14ac:dyDescent="0.2">
      <c r="A373" s="168" t="s">
        <v>1233</v>
      </c>
      <c r="B373" s="168" t="s">
        <v>1234</v>
      </c>
      <c r="C373" s="168" t="s">
        <v>1235</v>
      </c>
      <c r="D373" s="168">
        <v>34</v>
      </c>
      <c r="E373" s="168" t="s">
        <v>284</v>
      </c>
      <c r="F373" s="155"/>
      <c r="G373" s="175">
        <v>1</v>
      </c>
      <c r="H373" s="155"/>
      <c r="I373" s="155"/>
      <c r="J373" s="171" t="s">
        <v>285</v>
      </c>
    </row>
    <row r="374" spans="1:10" x14ac:dyDescent="0.2">
      <c r="A374" s="168" t="s">
        <v>1236</v>
      </c>
      <c r="B374" s="168" t="s">
        <v>1237</v>
      </c>
      <c r="C374" s="168" t="s">
        <v>1238</v>
      </c>
      <c r="D374" s="168">
        <v>34</v>
      </c>
      <c r="E374" s="168" t="s">
        <v>284</v>
      </c>
      <c r="F374" s="155"/>
      <c r="G374" s="155"/>
      <c r="H374" s="155"/>
      <c r="I374" s="155"/>
      <c r="J374" s="171" t="s">
        <v>285</v>
      </c>
    </row>
    <row r="375" spans="1:10" x14ac:dyDescent="0.2">
      <c r="A375" s="168" t="s">
        <v>1239</v>
      </c>
      <c r="B375" s="168" t="s">
        <v>1240</v>
      </c>
      <c r="C375" s="168" t="s">
        <v>1241</v>
      </c>
      <c r="D375" s="168">
        <v>34</v>
      </c>
      <c r="E375" s="168" t="s">
        <v>284</v>
      </c>
      <c r="F375" s="155"/>
      <c r="G375" s="175">
        <v>1</v>
      </c>
      <c r="H375" s="155"/>
      <c r="I375" s="155"/>
      <c r="J375" s="171" t="s">
        <v>285</v>
      </c>
    </row>
    <row r="376" spans="1:10" x14ac:dyDescent="0.2">
      <c r="A376" s="168" t="s">
        <v>1242</v>
      </c>
      <c r="B376" s="168" t="s">
        <v>1243</v>
      </c>
      <c r="C376" s="168" t="s">
        <v>1244</v>
      </c>
      <c r="D376" s="168">
        <v>34</v>
      </c>
      <c r="E376" s="168" t="s">
        <v>98</v>
      </c>
      <c r="F376" s="155"/>
      <c r="G376" s="155"/>
      <c r="H376" s="155"/>
      <c r="I376" s="155"/>
      <c r="J376" s="171" t="s">
        <v>285</v>
      </c>
    </row>
    <row r="377" spans="1:10" x14ac:dyDescent="0.2">
      <c r="A377" s="168" t="s">
        <v>1245</v>
      </c>
      <c r="B377" s="168" t="s">
        <v>1246</v>
      </c>
      <c r="C377" s="168" t="s">
        <v>1244</v>
      </c>
      <c r="D377" s="168">
        <v>34</v>
      </c>
      <c r="E377" s="168" t="s">
        <v>98</v>
      </c>
      <c r="F377" s="155"/>
      <c r="G377" s="155"/>
      <c r="H377" s="155"/>
      <c r="I377" s="155"/>
      <c r="J377" s="171" t="s">
        <v>285</v>
      </c>
    </row>
    <row r="378" spans="1:10" x14ac:dyDescent="0.2">
      <c r="A378" s="168" t="s">
        <v>1247</v>
      </c>
      <c r="B378" s="168" t="s">
        <v>1248</v>
      </c>
      <c r="C378" s="168" t="s">
        <v>1244</v>
      </c>
      <c r="D378" s="168">
        <v>34</v>
      </c>
      <c r="E378" s="168" t="s">
        <v>100</v>
      </c>
      <c r="F378" s="155"/>
      <c r="G378" s="155"/>
      <c r="H378" s="155"/>
      <c r="I378" s="155"/>
      <c r="J378" s="171" t="s">
        <v>297</v>
      </c>
    </row>
    <row r="379" spans="1:10" x14ac:dyDescent="0.2">
      <c r="A379" s="168" t="s">
        <v>1249</v>
      </c>
      <c r="B379" s="168" t="s">
        <v>1250</v>
      </c>
      <c r="C379" s="168" t="s">
        <v>1244</v>
      </c>
      <c r="D379" s="168">
        <v>34</v>
      </c>
      <c r="E379" s="168" t="s">
        <v>100</v>
      </c>
      <c r="F379" s="155"/>
      <c r="G379" s="155"/>
      <c r="H379" s="155"/>
      <c r="I379" s="155"/>
      <c r="J379" s="171" t="s">
        <v>285</v>
      </c>
    </row>
    <row r="380" spans="1:10" x14ac:dyDescent="0.2">
      <c r="A380" s="168" t="s">
        <v>1251</v>
      </c>
      <c r="B380" s="168" t="s">
        <v>1252</v>
      </c>
      <c r="C380" s="168" t="s">
        <v>1244</v>
      </c>
      <c r="D380" s="168">
        <v>34</v>
      </c>
      <c r="E380" s="168" t="s">
        <v>101</v>
      </c>
      <c r="F380" s="155"/>
      <c r="G380" s="155"/>
      <c r="H380" s="155"/>
      <c r="I380" s="155"/>
      <c r="J380" s="171" t="s">
        <v>297</v>
      </c>
    </row>
    <row r="381" spans="1:10" x14ac:dyDescent="0.2">
      <c r="A381" s="168" t="s">
        <v>1253</v>
      </c>
      <c r="B381" s="168" t="s">
        <v>1254</v>
      </c>
      <c r="C381" s="168" t="s">
        <v>1255</v>
      </c>
      <c r="D381" s="168">
        <v>34</v>
      </c>
      <c r="E381" s="168" t="s">
        <v>101</v>
      </c>
      <c r="F381" s="155"/>
      <c r="G381" s="155"/>
      <c r="H381" s="155"/>
      <c r="I381" s="155"/>
      <c r="J381" s="171" t="s">
        <v>285</v>
      </c>
    </row>
    <row r="382" spans="1:10" x14ac:dyDescent="0.2">
      <c r="A382" s="168" t="s">
        <v>1256</v>
      </c>
      <c r="B382" s="168" t="s">
        <v>1257</v>
      </c>
      <c r="C382" s="168" t="s">
        <v>1258</v>
      </c>
      <c r="D382" s="168">
        <v>34</v>
      </c>
      <c r="E382" s="168" t="s">
        <v>284</v>
      </c>
      <c r="F382" s="155"/>
      <c r="G382" s="155"/>
      <c r="H382" s="155"/>
      <c r="I382" s="155"/>
      <c r="J382" s="171" t="s">
        <v>285</v>
      </c>
    </row>
    <row r="383" spans="1:10" x14ac:dyDescent="0.2">
      <c r="A383" s="168" t="s">
        <v>1259</v>
      </c>
      <c r="B383" s="168" t="s">
        <v>1260</v>
      </c>
      <c r="C383" s="168" t="s">
        <v>1258</v>
      </c>
      <c r="D383" s="168">
        <v>34</v>
      </c>
      <c r="E383" s="168" t="s">
        <v>284</v>
      </c>
      <c r="F383" s="155"/>
      <c r="G383" s="155"/>
      <c r="H383" s="155"/>
      <c r="I383" s="155"/>
      <c r="J383" s="171" t="s">
        <v>297</v>
      </c>
    </row>
    <row r="384" spans="1:10" x14ac:dyDescent="0.2">
      <c r="A384" s="168" t="s">
        <v>1261</v>
      </c>
      <c r="B384" s="168" t="s">
        <v>1262</v>
      </c>
      <c r="C384" s="168" t="s">
        <v>1258</v>
      </c>
      <c r="D384" s="168">
        <v>34</v>
      </c>
      <c r="E384" s="168" t="s">
        <v>284</v>
      </c>
      <c r="F384" s="155"/>
      <c r="G384" s="155"/>
      <c r="H384" s="155"/>
      <c r="I384" s="155"/>
      <c r="J384" s="171" t="s">
        <v>297</v>
      </c>
    </row>
    <row r="385" spans="1:10" x14ac:dyDescent="0.2">
      <c r="A385" s="168" t="s">
        <v>1263</v>
      </c>
      <c r="B385" s="168" t="s">
        <v>1264</v>
      </c>
      <c r="C385" s="168" t="s">
        <v>1265</v>
      </c>
      <c r="D385" s="168">
        <v>34</v>
      </c>
      <c r="E385" s="168" t="s">
        <v>284</v>
      </c>
      <c r="F385" s="155"/>
      <c r="G385" s="155"/>
      <c r="H385" s="155"/>
      <c r="I385" s="155"/>
      <c r="J385" s="171" t="s">
        <v>285</v>
      </c>
    </row>
    <row r="386" spans="1:10" x14ac:dyDescent="0.2">
      <c r="A386" s="168" t="s">
        <v>1266</v>
      </c>
      <c r="B386" s="168" t="s">
        <v>1267</v>
      </c>
      <c r="C386" s="168" t="s">
        <v>1268</v>
      </c>
      <c r="D386" s="168">
        <v>34</v>
      </c>
      <c r="E386" s="168" t="s">
        <v>284</v>
      </c>
      <c r="F386" s="155"/>
      <c r="G386" s="175">
        <v>1</v>
      </c>
      <c r="H386" s="155"/>
      <c r="I386" s="155"/>
      <c r="J386" s="171" t="s">
        <v>285</v>
      </c>
    </row>
    <row r="387" spans="1:10" x14ac:dyDescent="0.2">
      <c r="A387" s="168" t="s">
        <v>1269</v>
      </c>
      <c r="B387" s="168" t="s">
        <v>1270</v>
      </c>
      <c r="C387" s="168" t="s">
        <v>1271</v>
      </c>
      <c r="D387" s="168">
        <v>34</v>
      </c>
      <c r="E387" s="168" t="s">
        <v>284</v>
      </c>
      <c r="F387" s="155"/>
      <c r="G387" s="175">
        <v>1</v>
      </c>
      <c r="H387" s="155"/>
      <c r="I387" s="155"/>
      <c r="J387" s="171" t="s">
        <v>285</v>
      </c>
    </row>
    <row r="388" spans="1:10" x14ac:dyDescent="0.2">
      <c r="A388" s="168" t="s">
        <v>1272</v>
      </c>
      <c r="B388" s="168" t="s">
        <v>1273</v>
      </c>
      <c r="C388" s="168" t="s">
        <v>1274</v>
      </c>
      <c r="D388" s="168">
        <v>34</v>
      </c>
      <c r="E388" s="168" t="s">
        <v>98</v>
      </c>
      <c r="F388" s="155"/>
      <c r="G388" s="155"/>
      <c r="H388" s="155"/>
      <c r="I388" s="155"/>
      <c r="J388" s="171" t="s">
        <v>285</v>
      </c>
    </row>
    <row r="389" spans="1:10" x14ac:dyDescent="0.2">
      <c r="A389" s="168" t="s">
        <v>1275</v>
      </c>
      <c r="B389" s="168" t="s">
        <v>1276</v>
      </c>
      <c r="C389" s="168" t="s">
        <v>1274</v>
      </c>
      <c r="D389" s="168">
        <v>34</v>
      </c>
      <c r="E389" s="168" t="s">
        <v>101</v>
      </c>
      <c r="F389" s="155"/>
      <c r="G389" s="155"/>
      <c r="H389" s="155"/>
      <c r="I389" s="155"/>
      <c r="J389" s="171" t="s">
        <v>285</v>
      </c>
    </row>
    <row r="390" spans="1:10" x14ac:dyDescent="0.2">
      <c r="A390" s="168" t="s">
        <v>1277</v>
      </c>
      <c r="B390" s="168" t="s">
        <v>1278</v>
      </c>
      <c r="C390" s="168" t="s">
        <v>1279</v>
      </c>
      <c r="D390" s="168">
        <v>34</v>
      </c>
      <c r="E390" s="168" t="s">
        <v>284</v>
      </c>
      <c r="F390" s="155"/>
      <c r="G390" s="155"/>
      <c r="H390" s="155"/>
      <c r="I390" s="155"/>
      <c r="J390" s="171" t="s">
        <v>285</v>
      </c>
    </row>
    <row r="391" spans="1:10" x14ac:dyDescent="0.2">
      <c r="A391" s="168" t="s">
        <v>1280</v>
      </c>
      <c r="B391" s="168" t="s">
        <v>1281</v>
      </c>
      <c r="C391" s="168" t="s">
        <v>1282</v>
      </c>
      <c r="D391" s="168">
        <v>34</v>
      </c>
      <c r="E391" s="168" t="s">
        <v>284</v>
      </c>
      <c r="F391" s="168"/>
      <c r="G391" s="175">
        <v>1</v>
      </c>
      <c r="H391" s="155"/>
      <c r="I391" s="168"/>
      <c r="J391" s="171" t="s">
        <v>297</v>
      </c>
    </row>
    <row r="392" spans="1:10" x14ac:dyDescent="0.2">
      <c r="A392" s="168" t="s">
        <v>1283</v>
      </c>
      <c r="B392" s="168" t="s">
        <v>1284</v>
      </c>
      <c r="C392" s="168" t="s">
        <v>1285</v>
      </c>
      <c r="D392" s="168">
        <v>34</v>
      </c>
      <c r="E392" s="168" t="s">
        <v>284</v>
      </c>
      <c r="F392" s="168"/>
      <c r="G392" s="175">
        <v>1</v>
      </c>
      <c r="H392" s="155"/>
      <c r="I392" s="168"/>
      <c r="J392" s="171" t="s">
        <v>285</v>
      </c>
    </row>
    <row r="393" spans="1:10" x14ac:dyDescent="0.2">
      <c r="A393" s="168" t="s">
        <v>1286</v>
      </c>
      <c r="B393" s="168" t="s">
        <v>1287</v>
      </c>
      <c r="C393" s="168" t="s">
        <v>1288</v>
      </c>
      <c r="D393" s="168">
        <v>34</v>
      </c>
      <c r="E393" s="168" t="s">
        <v>284</v>
      </c>
      <c r="F393" s="155"/>
      <c r="G393" s="155"/>
      <c r="H393" s="155"/>
      <c r="I393" s="155"/>
      <c r="J393" s="171" t="s">
        <v>285</v>
      </c>
    </row>
    <row r="394" spans="1:10" x14ac:dyDescent="0.2">
      <c r="A394" s="168" t="s">
        <v>1289</v>
      </c>
      <c r="B394" s="168" t="s">
        <v>1290</v>
      </c>
      <c r="C394" s="168" t="s">
        <v>1291</v>
      </c>
      <c r="D394" s="168">
        <v>34</v>
      </c>
      <c r="E394" s="168" t="s">
        <v>101</v>
      </c>
      <c r="F394" s="168"/>
      <c r="G394" s="175">
        <v>1</v>
      </c>
      <c r="H394" s="155"/>
      <c r="I394" s="168"/>
      <c r="J394" s="171" t="s">
        <v>285</v>
      </c>
    </row>
    <row r="395" spans="1:10" x14ac:dyDescent="0.2">
      <c r="A395" s="168" t="s">
        <v>1292</v>
      </c>
      <c r="B395" s="168" t="s">
        <v>1293</v>
      </c>
      <c r="C395" s="168" t="s">
        <v>1291</v>
      </c>
      <c r="D395" s="168">
        <v>34</v>
      </c>
      <c r="E395" s="168" t="s">
        <v>284</v>
      </c>
      <c r="F395" s="155"/>
      <c r="G395" s="175">
        <v>1</v>
      </c>
      <c r="H395" s="155"/>
      <c r="I395" s="155"/>
      <c r="J395" s="172" t="s">
        <v>297</v>
      </c>
    </row>
    <row r="396" spans="1:10" x14ac:dyDescent="0.2">
      <c r="A396" s="168" t="s">
        <v>1294</v>
      </c>
      <c r="B396" s="168" t="s">
        <v>1295</v>
      </c>
      <c r="C396" s="168" t="s">
        <v>1296</v>
      </c>
      <c r="D396" s="168">
        <v>34</v>
      </c>
      <c r="E396" s="168" t="s">
        <v>98</v>
      </c>
      <c r="F396" s="155"/>
      <c r="G396" s="155"/>
      <c r="H396" s="181">
        <v>1</v>
      </c>
      <c r="I396" s="155"/>
      <c r="J396" s="171" t="s">
        <v>297</v>
      </c>
    </row>
    <row r="397" spans="1:10" x14ac:dyDescent="0.2">
      <c r="A397" s="168" t="s">
        <v>1297</v>
      </c>
      <c r="B397" s="168" t="s">
        <v>1298</v>
      </c>
      <c r="C397" s="168" t="s">
        <v>1296</v>
      </c>
      <c r="D397" s="168">
        <v>34</v>
      </c>
      <c r="E397" s="168" t="s">
        <v>100</v>
      </c>
      <c r="F397" s="155"/>
      <c r="G397" s="155"/>
      <c r="H397" s="181">
        <v>1</v>
      </c>
      <c r="I397" s="155"/>
      <c r="J397" s="171" t="s">
        <v>297</v>
      </c>
    </row>
    <row r="398" spans="1:10" x14ac:dyDescent="0.2">
      <c r="A398" s="168" t="s">
        <v>1299</v>
      </c>
      <c r="B398" s="168" t="s">
        <v>1300</v>
      </c>
      <c r="C398" s="168" t="s">
        <v>1296</v>
      </c>
      <c r="D398" s="168">
        <v>34</v>
      </c>
      <c r="E398" s="168" t="s">
        <v>101</v>
      </c>
      <c r="F398" s="155"/>
      <c r="G398" s="155"/>
      <c r="H398" s="181">
        <v>1</v>
      </c>
      <c r="I398" s="168"/>
      <c r="J398" s="171" t="s">
        <v>285</v>
      </c>
    </row>
    <row r="399" spans="1:10" x14ac:dyDescent="0.2">
      <c r="A399" s="168" t="s">
        <v>1301</v>
      </c>
      <c r="B399" s="168" t="s">
        <v>1302</v>
      </c>
      <c r="C399" s="168" t="s">
        <v>1303</v>
      </c>
      <c r="D399" s="168">
        <v>34</v>
      </c>
      <c r="E399" s="168" t="s">
        <v>284</v>
      </c>
      <c r="F399" s="155"/>
      <c r="G399" s="155"/>
      <c r="H399" s="155"/>
      <c r="I399" s="168"/>
      <c r="J399" s="171" t="s">
        <v>285</v>
      </c>
    </row>
    <row r="400" spans="1:10" x14ac:dyDescent="0.2">
      <c r="A400" s="168" t="s">
        <v>1304</v>
      </c>
      <c r="B400" s="168" t="s">
        <v>1305</v>
      </c>
      <c r="C400" s="168" t="s">
        <v>1296</v>
      </c>
      <c r="D400" s="168">
        <v>34</v>
      </c>
      <c r="E400" s="168" t="s">
        <v>101</v>
      </c>
      <c r="F400" s="155"/>
      <c r="G400" s="155"/>
      <c r="H400" s="155"/>
      <c r="I400" s="168"/>
      <c r="J400" s="171" t="s">
        <v>285</v>
      </c>
    </row>
    <row r="401" spans="1:10" x14ac:dyDescent="0.2">
      <c r="A401" s="168" t="s">
        <v>1306</v>
      </c>
      <c r="B401" s="168" t="s">
        <v>1307</v>
      </c>
      <c r="C401" s="168" t="s">
        <v>1308</v>
      </c>
      <c r="D401" s="168">
        <v>34</v>
      </c>
      <c r="E401" s="168" t="s">
        <v>284</v>
      </c>
      <c r="F401" s="173" t="s">
        <v>92</v>
      </c>
      <c r="G401" s="168"/>
      <c r="H401" s="181">
        <v>1</v>
      </c>
      <c r="I401" s="168"/>
      <c r="J401" s="172" t="s">
        <v>297</v>
      </c>
    </row>
    <row r="402" spans="1:10" x14ac:dyDescent="0.2">
      <c r="A402" s="168" t="s">
        <v>1309</v>
      </c>
      <c r="B402" s="168" t="s">
        <v>1310</v>
      </c>
      <c r="C402" s="168" t="s">
        <v>1311</v>
      </c>
      <c r="D402" s="168">
        <v>34</v>
      </c>
      <c r="E402" s="168" t="s">
        <v>284</v>
      </c>
      <c r="F402" s="155"/>
      <c r="G402" s="155"/>
      <c r="H402" s="155"/>
      <c r="I402" s="168"/>
      <c r="J402" s="171" t="s">
        <v>285</v>
      </c>
    </row>
    <row r="403" spans="1:10" x14ac:dyDescent="0.2">
      <c r="A403" s="168" t="s">
        <v>1312</v>
      </c>
      <c r="B403" s="168" t="s">
        <v>1313</v>
      </c>
      <c r="C403" s="168" t="s">
        <v>1244</v>
      </c>
      <c r="D403" s="168">
        <v>34</v>
      </c>
      <c r="E403" s="168" t="s">
        <v>284</v>
      </c>
      <c r="F403" s="155"/>
      <c r="G403" s="155"/>
      <c r="H403" s="155"/>
      <c r="I403" s="168"/>
      <c r="J403" s="171" t="s">
        <v>285</v>
      </c>
    </row>
    <row r="404" spans="1:10" x14ac:dyDescent="0.2">
      <c r="A404" s="168" t="s">
        <v>1314</v>
      </c>
      <c r="B404" s="168" t="s">
        <v>1315</v>
      </c>
      <c r="C404" s="168" t="s">
        <v>1296</v>
      </c>
      <c r="D404" s="168">
        <v>34</v>
      </c>
      <c r="E404" s="168" t="s">
        <v>284</v>
      </c>
      <c r="F404" s="155"/>
      <c r="G404" s="155"/>
      <c r="H404" s="181">
        <v>1</v>
      </c>
      <c r="I404" s="168"/>
      <c r="J404" s="171" t="s">
        <v>285</v>
      </c>
    </row>
    <row r="405" spans="1:10" x14ac:dyDescent="0.2">
      <c r="A405" s="168" t="s">
        <v>1316</v>
      </c>
      <c r="B405" s="168" t="s">
        <v>1317</v>
      </c>
      <c r="C405" s="168" t="s">
        <v>1318</v>
      </c>
      <c r="D405" s="168">
        <v>34</v>
      </c>
      <c r="E405" s="168" t="s">
        <v>284</v>
      </c>
      <c r="F405" s="155"/>
      <c r="G405" s="155"/>
      <c r="H405" s="155"/>
      <c r="I405" s="168"/>
      <c r="J405" s="171" t="s">
        <v>285</v>
      </c>
    </row>
    <row r="406" spans="1:10" x14ac:dyDescent="0.2">
      <c r="A406" s="168" t="s">
        <v>1319</v>
      </c>
      <c r="B406" s="168" t="s">
        <v>1320</v>
      </c>
      <c r="C406" s="168" t="s">
        <v>1201</v>
      </c>
      <c r="D406" s="168">
        <v>34</v>
      </c>
      <c r="E406" s="168" t="s">
        <v>284</v>
      </c>
      <c r="F406" s="173" t="s">
        <v>34</v>
      </c>
      <c r="G406" s="155"/>
      <c r="H406" s="181">
        <v>1</v>
      </c>
      <c r="I406" s="168"/>
      <c r="J406" s="171" t="s">
        <v>297</v>
      </c>
    </row>
    <row r="407" spans="1:10" x14ac:dyDescent="0.2">
      <c r="A407" s="168" t="s">
        <v>1321</v>
      </c>
      <c r="B407" s="168" t="s">
        <v>1322</v>
      </c>
      <c r="C407" s="168" t="s">
        <v>1193</v>
      </c>
      <c r="D407" s="168">
        <v>34</v>
      </c>
      <c r="E407" s="168" t="s">
        <v>284</v>
      </c>
      <c r="F407" s="168"/>
      <c r="G407" s="175">
        <v>1</v>
      </c>
      <c r="H407" s="155"/>
      <c r="I407" s="168"/>
      <c r="J407" s="171" t="s">
        <v>285</v>
      </c>
    </row>
    <row r="408" spans="1:10" ht="15" x14ac:dyDescent="0.25">
      <c r="A408" s="178" t="s">
        <v>1323</v>
      </c>
      <c r="B408" s="168" t="s">
        <v>1324</v>
      </c>
      <c r="C408" s="168" t="s">
        <v>1258</v>
      </c>
      <c r="D408" s="168">
        <v>34</v>
      </c>
      <c r="E408" s="179" t="s">
        <v>96</v>
      </c>
      <c r="F408" s="155"/>
      <c r="G408" s="155"/>
      <c r="H408" s="155"/>
      <c r="I408" s="155"/>
      <c r="J408" s="180" t="s">
        <v>285</v>
      </c>
    </row>
    <row r="409" spans="1:10" x14ac:dyDescent="0.2">
      <c r="A409" s="168" t="s">
        <v>1325</v>
      </c>
      <c r="B409" s="168" t="s">
        <v>1326</v>
      </c>
      <c r="C409" s="168" t="s">
        <v>1255</v>
      </c>
      <c r="D409" s="168">
        <v>34</v>
      </c>
      <c r="E409" s="168" t="s">
        <v>95</v>
      </c>
      <c r="F409" s="155"/>
      <c r="G409" s="155"/>
      <c r="H409" s="155"/>
      <c r="I409" s="168"/>
      <c r="J409" s="171" t="s">
        <v>285</v>
      </c>
    </row>
    <row r="410" spans="1:10" x14ac:dyDescent="0.2">
      <c r="A410" s="168" t="s">
        <v>1327</v>
      </c>
      <c r="B410" s="168" t="s">
        <v>1328</v>
      </c>
      <c r="C410" s="168" t="s">
        <v>1206</v>
      </c>
      <c r="D410" s="168">
        <v>34</v>
      </c>
      <c r="E410" s="168" t="s">
        <v>284</v>
      </c>
      <c r="F410" s="173" t="s">
        <v>92</v>
      </c>
      <c r="G410" s="155"/>
      <c r="H410" s="181">
        <v>1</v>
      </c>
      <c r="I410" s="168"/>
      <c r="J410" s="171" t="s">
        <v>297</v>
      </c>
    </row>
    <row r="411" spans="1:10" x14ac:dyDescent="0.2">
      <c r="A411" s="168" t="s">
        <v>1329</v>
      </c>
      <c r="B411" s="168" t="s">
        <v>1330</v>
      </c>
      <c r="C411" s="168" t="s">
        <v>1274</v>
      </c>
      <c r="D411" s="168">
        <v>34</v>
      </c>
      <c r="E411" s="168" t="s">
        <v>284</v>
      </c>
      <c r="F411" s="155"/>
      <c r="G411" s="155"/>
      <c r="H411" s="155"/>
      <c r="I411" s="168"/>
      <c r="J411" s="171" t="s">
        <v>285</v>
      </c>
    </row>
    <row r="412" spans="1:10" x14ac:dyDescent="0.2">
      <c r="A412" s="168" t="s">
        <v>1331</v>
      </c>
      <c r="B412" s="168" t="s">
        <v>1332</v>
      </c>
      <c r="C412" s="168" t="s">
        <v>1258</v>
      </c>
      <c r="D412" s="168">
        <v>34</v>
      </c>
      <c r="E412" s="168" t="s">
        <v>284</v>
      </c>
      <c r="F412" s="173" t="s">
        <v>92</v>
      </c>
      <c r="G412" s="155"/>
      <c r="H412" s="155"/>
      <c r="I412" s="168"/>
      <c r="J412" s="171" t="s">
        <v>297</v>
      </c>
    </row>
    <row r="413" spans="1:10" x14ac:dyDescent="0.2">
      <c r="A413" s="168" t="s">
        <v>1333</v>
      </c>
      <c r="B413" s="168" t="s">
        <v>1334</v>
      </c>
      <c r="C413" s="168" t="s">
        <v>1335</v>
      </c>
      <c r="D413" s="168">
        <v>34</v>
      </c>
      <c r="E413" s="168" t="s">
        <v>284</v>
      </c>
      <c r="F413" s="155"/>
      <c r="G413" s="155"/>
      <c r="H413" s="181">
        <v>1</v>
      </c>
      <c r="I413" s="168"/>
      <c r="J413" s="171" t="s">
        <v>285</v>
      </c>
    </row>
    <row r="414" spans="1:10" x14ac:dyDescent="0.2">
      <c r="A414" s="168" t="s">
        <v>1336</v>
      </c>
      <c r="B414" s="168" t="s">
        <v>1337</v>
      </c>
      <c r="C414" s="168" t="s">
        <v>1338</v>
      </c>
      <c r="D414" s="168">
        <v>34</v>
      </c>
      <c r="E414" s="168" t="s">
        <v>284</v>
      </c>
      <c r="F414" s="155"/>
      <c r="G414" s="155"/>
      <c r="H414" s="155"/>
      <c r="I414" s="168"/>
      <c r="J414" s="171" t="s">
        <v>285</v>
      </c>
    </row>
    <row r="415" spans="1:10" x14ac:dyDescent="0.2">
      <c r="A415" s="168" t="s">
        <v>1339</v>
      </c>
      <c r="B415" s="168" t="s">
        <v>1340</v>
      </c>
      <c r="C415" s="168" t="s">
        <v>1341</v>
      </c>
      <c r="D415" s="168">
        <v>34</v>
      </c>
      <c r="E415" s="168" t="s">
        <v>284</v>
      </c>
      <c r="F415" s="168"/>
      <c r="G415" s="175">
        <v>1</v>
      </c>
      <c r="H415" s="155"/>
      <c r="I415" s="168"/>
      <c r="J415" s="171" t="s">
        <v>285</v>
      </c>
    </row>
    <row r="416" spans="1:10" x14ac:dyDescent="0.2">
      <c r="A416" s="168" t="s">
        <v>1342</v>
      </c>
      <c r="B416" s="168" t="s">
        <v>1343</v>
      </c>
      <c r="C416" s="168" t="s">
        <v>1258</v>
      </c>
      <c r="D416" s="168">
        <v>34</v>
      </c>
      <c r="E416" s="168" t="s">
        <v>284</v>
      </c>
      <c r="F416" s="173" t="s">
        <v>92</v>
      </c>
      <c r="G416" s="168"/>
      <c r="H416" s="181">
        <v>1</v>
      </c>
      <c r="I416" s="168"/>
      <c r="J416" s="172" t="s">
        <v>297</v>
      </c>
    </row>
    <row r="417" spans="1:10" x14ac:dyDescent="0.2">
      <c r="A417" s="168" t="s">
        <v>1344</v>
      </c>
      <c r="B417" s="168" t="s">
        <v>1345</v>
      </c>
      <c r="C417" s="168" t="s">
        <v>1258</v>
      </c>
      <c r="D417" s="168">
        <v>34</v>
      </c>
      <c r="E417" s="168" t="s">
        <v>284</v>
      </c>
      <c r="F417" s="155"/>
      <c r="G417" s="155"/>
      <c r="H417" s="155"/>
      <c r="I417" s="168"/>
      <c r="J417" s="171" t="s">
        <v>285</v>
      </c>
    </row>
    <row r="418" spans="1:10" x14ac:dyDescent="0.2">
      <c r="A418" s="208" t="s">
        <v>1346</v>
      </c>
      <c r="B418" s="208" t="s">
        <v>2200</v>
      </c>
      <c r="C418" s="186" t="s">
        <v>1347</v>
      </c>
      <c r="D418" s="186">
        <v>34</v>
      </c>
      <c r="E418" s="208" t="s">
        <v>418</v>
      </c>
      <c r="F418" s="187"/>
      <c r="G418" s="187"/>
      <c r="H418" s="155"/>
      <c r="I418" s="186"/>
      <c r="J418" s="188" t="s">
        <v>285</v>
      </c>
    </row>
    <row r="419" spans="1:10" x14ac:dyDescent="0.2">
      <c r="A419" s="168" t="s">
        <v>1348</v>
      </c>
      <c r="B419" s="168" t="s">
        <v>1349</v>
      </c>
      <c r="C419" s="168" t="s">
        <v>1350</v>
      </c>
      <c r="D419" s="168">
        <v>34</v>
      </c>
      <c r="E419" s="168" t="s">
        <v>284</v>
      </c>
      <c r="F419" s="155"/>
      <c r="G419" s="155"/>
      <c r="H419" s="155"/>
      <c r="I419" s="155"/>
      <c r="J419" s="171" t="s">
        <v>285</v>
      </c>
    </row>
    <row r="420" spans="1:10" x14ac:dyDescent="0.2">
      <c r="A420" s="168" t="s">
        <v>1351</v>
      </c>
      <c r="B420" s="168" t="s">
        <v>1352</v>
      </c>
      <c r="C420" s="168" t="s">
        <v>1353</v>
      </c>
      <c r="D420" s="168">
        <v>34</v>
      </c>
      <c r="E420" s="168" t="s">
        <v>284</v>
      </c>
      <c r="F420" s="155"/>
      <c r="G420" s="155"/>
      <c r="H420" s="155"/>
      <c r="I420" s="155"/>
      <c r="J420" s="171" t="s">
        <v>285</v>
      </c>
    </row>
    <row r="421" spans="1:10" x14ac:dyDescent="0.2">
      <c r="A421" s="168" t="s">
        <v>1354</v>
      </c>
      <c r="B421" s="168" t="s">
        <v>1355</v>
      </c>
      <c r="C421" s="168" t="s">
        <v>1190</v>
      </c>
      <c r="D421" s="168">
        <v>34</v>
      </c>
      <c r="E421" s="168" t="s">
        <v>284</v>
      </c>
      <c r="F421" s="155"/>
      <c r="G421" s="155"/>
      <c r="H421" s="155"/>
      <c r="I421" s="155"/>
      <c r="J421" s="171" t="s">
        <v>285</v>
      </c>
    </row>
    <row r="422" spans="1:10" x14ac:dyDescent="0.2">
      <c r="A422" s="192" t="s">
        <v>1356</v>
      </c>
      <c r="B422" s="193" t="s">
        <v>2199</v>
      </c>
      <c r="C422" s="168" t="s">
        <v>1274</v>
      </c>
      <c r="D422" s="168">
        <v>34</v>
      </c>
      <c r="E422" s="192" t="s">
        <v>418</v>
      </c>
      <c r="F422" s="155"/>
      <c r="G422" s="155"/>
      <c r="H422" s="155"/>
      <c r="I422" s="155"/>
      <c r="J422" s="180" t="s">
        <v>285</v>
      </c>
    </row>
    <row r="423" spans="1:10" x14ac:dyDescent="0.2">
      <c r="A423" s="168" t="s">
        <v>1357</v>
      </c>
      <c r="B423" s="168" t="s">
        <v>1358</v>
      </c>
      <c r="C423" s="168" t="s">
        <v>1296</v>
      </c>
      <c r="D423" s="168">
        <v>34</v>
      </c>
      <c r="E423" s="168" t="s">
        <v>284</v>
      </c>
      <c r="F423" s="173" t="s">
        <v>92</v>
      </c>
      <c r="G423" s="155"/>
      <c r="H423" s="181">
        <v>1</v>
      </c>
      <c r="I423" s="155"/>
      <c r="J423" s="171" t="s">
        <v>297</v>
      </c>
    </row>
    <row r="424" spans="1:10" x14ac:dyDescent="0.2">
      <c r="A424" s="168" t="s">
        <v>1359</v>
      </c>
      <c r="B424" s="168" t="s">
        <v>1360</v>
      </c>
      <c r="C424" s="168" t="s">
        <v>1206</v>
      </c>
      <c r="D424" s="168">
        <v>34</v>
      </c>
      <c r="E424" s="168" t="s">
        <v>284</v>
      </c>
      <c r="F424" s="173" t="s">
        <v>34</v>
      </c>
      <c r="G424" s="155"/>
      <c r="H424" s="155"/>
      <c r="I424" s="155"/>
      <c r="J424" s="172" t="s">
        <v>285</v>
      </c>
    </row>
    <row r="425" spans="1:10" x14ac:dyDescent="0.2">
      <c r="A425" s="168" t="s">
        <v>1361</v>
      </c>
      <c r="B425" s="168" t="s">
        <v>1362</v>
      </c>
      <c r="C425" s="168" t="s">
        <v>1363</v>
      </c>
      <c r="D425" s="168">
        <v>34</v>
      </c>
      <c r="E425" s="168" t="s">
        <v>284</v>
      </c>
      <c r="F425" s="155"/>
      <c r="G425" s="155"/>
      <c r="H425" s="155"/>
      <c r="I425" s="155"/>
      <c r="J425" s="171" t="s">
        <v>285</v>
      </c>
    </row>
    <row r="426" spans="1:10" x14ac:dyDescent="0.2">
      <c r="A426" s="168" t="s">
        <v>1364</v>
      </c>
      <c r="B426" s="168" t="s">
        <v>1365</v>
      </c>
      <c r="C426" s="168" t="s">
        <v>1258</v>
      </c>
      <c r="D426" s="168">
        <v>34</v>
      </c>
      <c r="E426" s="168" t="s">
        <v>284</v>
      </c>
      <c r="F426" s="155"/>
      <c r="G426" s="155"/>
      <c r="H426" s="155"/>
      <c r="I426" s="155"/>
      <c r="J426" s="171" t="s">
        <v>297</v>
      </c>
    </row>
    <row r="427" spans="1:10" x14ac:dyDescent="0.2">
      <c r="A427" s="168" t="s">
        <v>1366</v>
      </c>
      <c r="B427" s="168" t="s">
        <v>1367</v>
      </c>
      <c r="C427" s="168" t="s">
        <v>1258</v>
      </c>
      <c r="D427" s="168">
        <v>34</v>
      </c>
      <c r="E427" s="168" t="s">
        <v>284</v>
      </c>
      <c r="F427" s="173" t="s">
        <v>92</v>
      </c>
      <c r="G427" s="168"/>
      <c r="H427" s="181">
        <v>1</v>
      </c>
      <c r="I427" s="168"/>
      <c r="J427" s="172" t="s">
        <v>297</v>
      </c>
    </row>
    <row r="428" spans="1:10" x14ac:dyDescent="0.2">
      <c r="A428" s="168" t="s">
        <v>1368</v>
      </c>
      <c r="B428" s="168" t="s">
        <v>1369</v>
      </c>
      <c r="C428" s="168" t="s">
        <v>1370</v>
      </c>
      <c r="D428" s="168">
        <v>34</v>
      </c>
      <c r="E428" s="168" t="s">
        <v>284</v>
      </c>
      <c r="F428" s="155"/>
      <c r="G428" s="155"/>
      <c r="H428" s="155"/>
      <c r="I428" s="155"/>
      <c r="J428" s="171" t="s">
        <v>285</v>
      </c>
    </row>
    <row r="429" spans="1:10" x14ac:dyDescent="0.2">
      <c r="A429" s="168" t="s">
        <v>1371</v>
      </c>
      <c r="B429" s="168" t="s">
        <v>1372</v>
      </c>
      <c r="C429" s="168" t="s">
        <v>1201</v>
      </c>
      <c r="D429" s="168">
        <v>34</v>
      </c>
      <c r="E429" s="168" t="s">
        <v>284</v>
      </c>
      <c r="F429" s="173" t="s">
        <v>92</v>
      </c>
      <c r="G429" s="155"/>
      <c r="H429" s="155"/>
      <c r="I429" s="155"/>
      <c r="J429" s="172" t="s">
        <v>297</v>
      </c>
    </row>
    <row r="430" spans="1:10" x14ac:dyDescent="0.2">
      <c r="A430" s="168" t="s">
        <v>1373</v>
      </c>
      <c r="B430" s="168" t="s">
        <v>1374</v>
      </c>
      <c r="C430" s="168" t="s">
        <v>1375</v>
      </c>
      <c r="D430" s="168">
        <v>34</v>
      </c>
      <c r="E430" s="168" t="s">
        <v>284</v>
      </c>
      <c r="F430" s="155"/>
      <c r="G430" s="155"/>
      <c r="H430" s="155"/>
      <c r="I430" s="155"/>
      <c r="J430" s="171" t="s">
        <v>285</v>
      </c>
    </row>
    <row r="431" spans="1:10" x14ac:dyDescent="0.2">
      <c r="A431" s="168" t="s">
        <v>1376</v>
      </c>
      <c r="B431" s="168" t="s">
        <v>1377</v>
      </c>
      <c r="C431" s="168" t="s">
        <v>1258</v>
      </c>
      <c r="D431" s="168">
        <v>34</v>
      </c>
      <c r="E431" s="168" t="s">
        <v>284</v>
      </c>
      <c r="F431" s="173" t="s">
        <v>34</v>
      </c>
      <c r="G431" s="155"/>
      <c r="H431" s="155"/>
      <c r="I431" s="155"/>
      <c r="J431" s="171" t="s">
        <v>297</v>
      </c>
    </row>
    <row r="432" spans="1:10" x14ac:dyDescent="0.2">
      <c r="A432" s="168" t="s">
        <v>1378</v>
      </c>
      <c r="B432" s="168" t="s">
        <v>1379</v>
      </c>
      <c r="C432" s="168" t="s">
        <v>1217</v>
      </c>
      <c r="D432" s="168">
        <v>34</v>
      </c>
      <c r="E432" s="168" t="s">
        <v>284</v>
      </c>
      <c r="F432" s="155"/>
      <c r="G432" s="155"/>
      <c r="H432" s="155"/>
      <c r="I432" s="155"/>
      <c r="J432" s="171" t="s">
        <v>285</v>
      </c>
    </row>
    <row r="433" spans="1:10" x14ac:dyDescent="0.2">
      <c r="A433" s="168" t="s">
        <v>1380</v>
      </c>
      <c r="B433" s="168" t="s">
        <v>1381</v>
      </c>
      <c r="C433" s="168" t="s">
        <v>1382</v>
      </c>
      <c r="D433" s="168">
        <v>34</v>
      </c>
      <c r="E433" s="168" t="s">
        <v>284</v>
      </c>
      <c r="F433" s="168"/>
      <c r="G433" s="175">
        <v>1</v>
      </c>
      <c r="H433" s="155"/>
      <c r="I433" s="168"/>
      <c r="J433" s="171" t="s">
        <v>297</v>
      </c>
    </row>
    <row r="434" spans="1:10" x14ac:dyDescent="0.2">
      <c r="A434" s="168" t="s">
        <v>1383</v>
      </c>
      <c r="B434" s="168" t="s">
        <v>1384</v>
      </c>
      <c r="C434" s="168" t="s">
        <v>1385</v>
      </c>
      <c r="D434" s="168">
        <v>34</v>
      </c>
      <c r="E434" s="168" t="s">
        <v>284</v>
      </c>
      <c r="F434" s="155"/>
      <c r="G434" s="155"/>
      <c r="H434" s="155"/>
      <c r="I434" s="155"/>
      <c r="J434" s="171" t="s">
        <v>285</v>
      </c>
    </row>
    <row r="435" spans="1:10" x14ac:dyDescent="0.2">
      <c r="A435" s="168" t="s">
        <v>1386</v>
      </c>
      <c r="B435" s="168" t="s">
        <v>1387</v>
      </c>
      <c r="C435" s="168" t="s">
        <v>1308</v>
      </c>
      <c r="D435" s="168">
        <v>34</v>
      </c>
      <c r="E435" s="168" t="s">
        <v>101</v>
      </c>
      <c r="F435" s="168"/>
      <c r="G435" s="168"/>
      <c r="H435" s="181">
        <v>1</v>
      </c>
      <c r="I435" s="168"/>
      <c r="J435" s="172" t="s">
        <v>285</v>
      </c>
    </row>
    <row r="436" spans="1:10" x14ac:dyDescent="0.2">
      <c r="A436" s="168" t="s">
        <v>1388</v>
      </c>
      <c r="B436" s="168" t="s">
        <v>1389</v>
      </c>
      <c r="C436" s="168" t="s">
        <v>1390</v>
      </c>
      <c r="D436" s="168">
        <v>34</v>
      </c>
      <c r="E436" s="168" t="s">
        <v>284</v>
      </c>
      <c r="F436" s="155"/>
      <c r="G436" s="155"/>
      <c r="H436" s="155"/>
      <c r="I436" s="155"/>
      <c r="J436" s="171" t="s">
        <v>285</v>
      </c>
    </row>
    <row r="437" spans="1:10" x14ac:dyDescent="0.2">
      <c r="A437" s="168" t="s">
        <v>1391</v>
      </c>
      <c r="B437" s="168" t="s">
        <v>1392</v>
      </c>
      <c r="C437" s="168" t="s">
        <v>1393</v>
      </c>
      <c r="D437" s="168">
        <v>34</v>
      </c>
      <c r="E437" s="168" t="s">
        <v>284</v>
      </c>
      <c r="F437" s="155"/>
      <c r="G437" s="175">
        <v>1</v>
      </c>
      <c r="H437" s="155"/>
      <c r="I437" s="155"/>
      <c r="J437" s="171" t="s">
        <v>285</v>
      </c>
    </row>
    <row r="438" spans="1:10" x14ac:dyDescent="0.2">
      <c r="A438" s="168" t="s">
        <v>1394</v>
      </c>
      <c r="B438" s="168" t="s">
        <v>1395</v>
      </c>
      <c r="C438" s="168" t="s">
        <v>1396</v>
      </c>
      <c r="D438" s="168">
        <v>34</v>
      </c>
      <c r="E438" s="168" t="s">
        <v>284</v>
      </c>
      <c r="F438" s="155"/>
      <c r="G438" s="155"/>
      <c r="H438" s="155"/>
      <c r="I438" s="155"/>
      <c r="J438" s="171" t="s">
        <v>285</v>
      </c>
    </row>
    <row r="439" spans="1:10" x14ac:dyDescent="0.2">
      <c r="A439" s="168" t="s">
        <v>1397</v>
      </c>
      <c r="B439" s="168" t="s">
        <v>1398</v>
      </c>
      <c r="C439" s="168" t="s">
        <v>1258</v>
      </c>
      <c r="D439" s="168">
        <v>34</v>
      </c>
      <c r="E439" s="168" t="s">
        <v>284</v>
      </c>
      <c r="F439" s="155"/>
      <c r="G439" s="155"/>
      <c r="H439" s="155"/>
      <c r="I439" s="155"/>
      <c r="J439" s="171" t="s">
        <v>285</v>
      </c>
    </row>
    <row r="440" spans="1:10" x14ac:dyDescent="0.2">
      <c r="A440" s="168" t="s">
        <v>1399</v>
      </c>
      <c r="B440" s="168" t="s">
        <v>1400</v>
      </c>
      <c r="C440" s="168" t="s">
        <v>1401</v>
      </c>
      <c r="D440" s="168">
        <v>34</v>
      </c>
      <c r="E440" s="168" t="s">
        <v>284</v>
      </c>
      <c r="F440" s="155"/>
      <c r="G440" s="155"/>
      <c r="H440" s="155"/>
      <c r="I440" s="155"/>
      <c r="J440" s="171" t="s">
        <v>285</v>
      </c>
    </row>
    <row r="441" spans="1:10" x14ac:dyDescent="0.2">
      <c r="A441" s="168" t="s">
        <v>1402</v>
      </c>
      <c r="B441" s="168" t="s">
        <v>1403</v>
      </c>
      <c r="C441" s="168" t="s">
        <v>1404</v>
      </c>
      <c r="D441" s="168">
        <v>34</v>
      </c>
      <c r="E441" s="168" t="s">
        <v>284</v>
      </c>
      <c r="F441" s="155"/>
      <c r="G441" s="155"/>
      <c r="H441" s="155"/>
      <c r="I441" s="155"/>
      <c r="J441" s="171" t="s">
        <v>285</v>
      </c>
    </row>
    <row r="442" spans="1:10" x14ac:dyDescent="0.2">
      <c r="A442" s="168" t="s">
        <v>1405</v>
      </c>
      <c r="B442" s="168" t="s">
        <v>1406</v>
      </c>
      <c r="C442" s="168" t="s">
        <v>1407</v>
      </c>
      <c r="D442" s="168">
        <v>34</v>
      </c>
      <c r="E442" s="168" t="s">
        <v>284</v>
      </c>
      <c r="F442" s="155"/>
      <c r="G442" s="155"/>
      <c r="H442" s="155"/>
      <c r="I442" s="155"/>
      <c r="J442" s="171" t="s">
        <v>285</v>
      </c>
    </row>
    <row r="443" spans="1:10" x14ac:dyDescent="0.2">
      <c r="A443" s="168" t="s">
        <v>1408</v>
      </c>
      <c r="B443" s="168" t="s">
        <v>1409</v>
      </c>
      <c r="C443" s="168" t="s">
        <v>1258</v>
      </c>
      <c r="D443" s="168">
        <v>34</v>
      </c>
      <c r="E443" s="168" t="s">
        <v>284</v>
      </c>
      <c r="F443" s="173" t="s">
        <v>34</v>
      </c>
      <c r="G443" s="155"/>
      <c r="H443" s="155"/>
      <c r="I443" s="155"/>
      <c r="J443" s="171" t="s">
        <v>297</v>
      </c>
    </row>
    <row r="444" spans="1:10" x14ac:dyDescent="0.2">
      <c r="A444" s="168" t="s">
        <v>1410</v>
      </c>
      <c r="B444" s="168" t="s">
        <v>1411</v>
      </c>
      <c r="C444" s="168" t="s">
        <v>1412</v>
      </c>
      <c r="D444" s="168">
        <v>34</v>
      </c>
      <c r="E444" s="168" t="s">
        <v>284</v>
      </c>
      <c r="F444" s="155"/>
      <c r="G444" s="155"/>
      <c r="H444" s="155"/>
      <c r="I444" s="155"/>
      <c r="J444" s="171" t="s">
        <v>285</v>
      </c>
    </row>
    <row r="445" spans="1:10" ht="15" x14ac:dyDescent="0.25">
      <c r="A445" s="178" t="s">
        <v>1413</v>
      </c>
      <c r="B445" s="168" t="s">
        <v>1414</v>
      </c>
      <c r="C445" s="168" t="s">
        <v>1296</v>
      </c>
      <c r="D445" s="168">
        <v>34</v>
      </c>
      <c r="E445" s="179" t="s">
        <v>1415</v>
      </c>
      <c r="F445" s="155"/>
      <c r="G445" s="155"/>
      <c r="H445" s="155"/>
      <c r="I445" s="155"/>
      <c r="J445" s="184" t="s">
        <v>285</v>
      </c>
    </row>
    <row r="446" spans="1:10" x14ac:dyDescent="0.2">
      <c r="A446" s="168" t="s">
        <v>1416</v>
      </c>
      <c r="B446" s="168" t="s">
        <v>1417</v>
      </c>
      <c r="C446" s="168" t="s">
        <v>1418</v>
      </c>
      <c r="D446" s="168">
        <v>34</v>
      </c>
      <c r="E446" s="168" t="s">
        <v>284</v>
      </c>
      <c r="F446" s="155"/>
      <c r="G446" s="175">
        <v>1</v>
      </c>
      <c r="H446" s="155"/>
      <c r="I446" s="155"/>
      <c r="J446" s="171" t="s">
        <v>285</v>
      </c>
    </row>
    <row r="447" spans="1:10" x14ac:dyDescent="0.2">
      <c r="A447" s="168" t="s">
        <v>1419</v>
      </c>
      <c r="B447" s="168" t="s">
        <v>1420</v>
      </c>
      <c r="C447" s="168" t="s">
        <v>1308</v>
      </c>
      <c r="D447" s="168">
        <v>34</v>
      </c>
      <c r="E447" s="168" t="s">
        <v>98</v>
      </c>
      <c r="F447" s="168"/>
      <c r="G447" s="168"/>
      <c r="H447" s="181">
        <v>1</v>
      </c>
      <c r="I447" s="168"/>
      <c r="J447" s="172" t="s">
        <v>297</v>
      </c>
    </row>
    <row r="448" spans="1:10" x14ac:dyDescent="0.2">
      <c r="A448" s="168" t="s">
        <v>1421</v>
      </c>
      <c r="B448" s="168" t="s">
        <v>1422</v>
      </c>
      <c r="C448" s="168" t="s">
        <v>1423</v>
      </c>
      <c r="D448" s="168">
        <v>34</v>
      </c>
      <c r="E448" s="168" t="s">
        <v>284</v>
      </c>
      <c r="F448" s="155"/>
      <c r="G448" s="155"/>
      <c r="H448" s="155"/>
      <c r="I448" s="155"/>
      <c r="J448" s="171" t="s">
        <v>285</v>
      </c>
    </row>
    <row r="449" spans="1:10" x14ac:dyDescent="0.2">
      <c r="A449" s="168" t="s">
        <v>1424</v>
      </c>
      <c r="B449" s="168" t="s">
        <v>1425</v>
      </c>
      <c r="C449" s="168" t="s">
        <v>1426</v>
      </c>
      <c r="D449" s="168">
        <v>34</v>
      </c>
      <c r="E449" s="168" t="s">
        <v>100</v>
      </c>
      <c r="F449" s="155"/>
      <c r="G449" s="155"/>
      <c r="H449" s="155"/>
      <c r="I449" s="155"/>
      <c r="J449" s="171" t="s">
        <v>297</v>
      </c>
    </row>
    <row r="450" spans="1:10" x14ac:dyDescent="0.2">
      <c r="A450" s="168" t="s">
        <v>1427</v>
      </c>
      <c r="B450" s="168" t="s">
        <v>1428</v>
      </c>
      <c r="C450" s="168" t="s">
        <v>1232</v>
      </c>
      <c r="D450" s="168">
        <v>34</v>
      </c>
      <c r="E450" s="168" t="s">
        <v>284</v>
      </c>
      <c r="F450" s="155"/>
      <c r="G450" s="155"/>
      <c r="H450" s="155"/>
      <c r="I450" s="155"/>
      <c r="J450" s="171" t="s">
        <v>285</v>
      </c>
    </row>
    <row r="451" spans="1:10" x14ac:dyDescent="0.2">
      <c r="A451" s="168" t="s">
        <v>1429</v>
      </c>
      <c r="B451" s="168" t="s">
        <v>1430</v>
      </c>
      <c r="C451" s="168" t="s">
        <v>1431</v>
      </c>
      <c r="D451" s="168">
        <v>34</v>
      </c>
      <c r="E451" s="168" t="s">
        <v>284</v>
      </c>
      <c r="F451" s="155"/>
      <c r="G451" s="155"/>
      <c r="H451" s="155"/>
      <c r="I451" s="155"/>
      <c r="J451" s="171" t="s">
        <v>285</v>
      </c>
    </row>
    <row r="452" spans="1:10" x14ac:dyDescent="0.2">
      <c r="A452" s="168" t="s">
        <v>1432</v>
      </c>
      <c r="B452" s="168" t="s">
        <v>1433</v>
      </c>
      <c r="C452" s="168" t="s">
        <v>1434</v>
      </c>
      <c r="D452" s="168">
        <v>34</v>
      </c>
      <c r="E452" s="168" t="s">
        <v>284</v>
      </c>
      <c r="F452" s="155"/>
      <c r="G452" s="155"/>
      <c r="H452" s="155"/>
      <c r="I452" s="155"/>
      <c r="J452" s="171" t="s">
        <v>285</v>
      </c>
    </row>
    <row r="453" spans="1:10" x14ac:dyDescent="0.2">
      <c r="A453" s="168" t="s">
        <v>1435</v>
      </c>
      <c r="B453" s="168" t="s">
        <v>1436</v>
      </c>
      <c r="C453" s="168" t="s">
        <v>1190</v>
      </c>
      <c r="D453" s="168">
        <v>34</v>
      </c>
      <c r="E453" s="168" t="s">
        <v>284</v>
      </c>
      <c r="F453" s="155"/>
      <c r="G453" s="155"/>
      <c r="H453" s="155"/>
      <c r="I453" s="155"/>
      <c r="J453" s="171" t="s">
        <v>285</v>
      </c>
    </row>
    <row r="454" spans="1:10" x14ac:dyDescent="0.2">
      <c r="A454" s="168" t="s">
        <v>1437</v>
      </c>
      <c r="B454" s="168" t="s">
        <v>1438</v>
      </c>
      <c r="C454" s="168" t="s">
        <v>1303</v>
      </c>
      <c r="D454" s="168">
        <v>34</v>
      </c>
      <c r="E454" s="168" t="s">
        <v>100</v>
      </c>
      <c r="F454" s="155"/>
      <c r="G454" s="155"/>
      <c r="H454" s="155"/>
      <c r="I454" s="155"/>
      <c r="J454" s="171" t="s">
        <v>285</v>
      </c>
    </row>
    <row r="455" spans="1:10" x14ac:dyDescent="0.2">
      <c r="A455" s="168" t="s">
        <v>1439</v>
      </c>
      <c r="B455" s="168" t="s">
        <v>1440</v>
      </c>
      <c r="C455" s="168" t="s">
        <v>1441</v>
      </c>
      <c r="D455" s="168">
        <v>34</v>
      </c>
      <c r="E455" s="168" t="s">
        <v>284</v>
      </c>
      <c r="F455" s="155"/>
      <c r="G455" s="155"/>
      <c r="H455" s="155"/>
      <c r="I455" s="155"/>
      <c r="J455" s="171" t="s">
        <v>285</v>
      </c>
    </row>
    <row r="456" spans="1:10" x14ac:dyDescent="0.2">
      <c r="A456" s="168" t="s">
        <v>1442</v>
      </c>
      <c r="B456" s="168" t="s">
        <v>1443</v>
      </c>
      <c r="C456" s="168" t="s">
        <v>1444</v>
      </c>
      <c r="D456" s="168">
        <v>34</v>
      </c>
      <c r="E456" s="168" t="s">
        <v>284</v>
      </c>
      <c r="F456" s="155"/>
      <c r="G456" s="175">
        <v>1</v>
      </c>
      <c r="H456" s="155"/>
      <c r="I456" s="155"/>
      <c r="J456" s="171" t="s">
        <v>285</v>
      </c>
    </row>
    <row r="457" spans="1:10" x14ac:dyDescent="0.2">
      <c r="A457" s="168" t="s">
        <v>1445</v>
      </c>
      <c r="B457" s="168" t="s">
        <v>1446</v>
      </c>
      <c r="C457" s="168" t="s">
        <v>1447</v>
      </c>
      <c r="D457" s="168">
        <v>34</v>
      </c>
      <c r="E457" s="168" t="s">
        <v>284</v>
      </c>
      <c r="F457" s="155"/>
      <c r="G457" s="175">
        <v>1</v>
      </c>
      <c r="H457" s="155"/>
      <c r="I457" s="155"/>
      <c r="J457" s="171" t="s">
        <v>285</v>
      </c>
    </row>
    <row r="458" spans="1:10" x14ac:dyDescent="0.2">
      <c r="A458" s="168" t="s">
        <v>1448</v>
      </c>
      <c r="B458" s="168" t="s">
        <v>1449</v>
      </c>
      <c r="C458" s="168" t="s">
        <v>1450</v>
      </c>
      <c r="D458" s="168">
        <v>34</v>
      </c>
      <c r="E458" s="168" t="s">
        <v>284</v>
      </c>
      <c r="F458" s="155"/>
      <c r="G458" s="155"/>
      <c r="H458" s="155"/>
      <c r="I458" s="155"/>
      <c r="J458" s="171" t="s">
        <v>285</v>
      </c>
    </row>
    <row r="459" spans="1:10" x14ac:dyDescent="0.2">
      <c r="A459" s="168" t="s">
        <v>1451</v>
      </c>
      <c r="B459" s="168" t="s">
        <v>1452</v>
      </c>
      <c r="C459" s="168" t="s">
        <v>1311</v>
      </c>
      <c r="D459" s="168">
        <v>34</v>
      </c>
      <c r="E459" s="168" t="s">
        <v>100</v>
      </c>
      <c r="F459" s="155"/>
      <c r="G459" s="155"/>
      <c r="H459" s="155"/>
      <c r="I459" s="155"/>
      <c r="J459" s="171" t="s">
        <v>285</v>
      </c>
    </row>
    <row r="460" spans="1:10" x14ac:dyDescent="0.2">
      <c r="A460" s="168" t="s">
        <v>1453</v>
      </c>
      <c r="B460" s="168" t="s">
        <v>1454</v>
      </c>
      <c r="C460" s="168" t="s">
        <v>1455</v>
      </c>
      <c r="D460" s="168">
        <v>34</v>
      </c>
      <c r="E460" s="168" t="s">
        <v>284</v>
      </c>
      <c r="F460" s="155"/>
      <c r="G460" s="175">
        <v>1</v>
      </c>
      <c r="H460" s="155"/>
      <c r="I460" s="155"/>
      <c r="J460" s="171" t="s">
        <v>285</v>
      </c>
    </row>
    <row r="461" spans="1:10" x14ac:dyDescent="0.2">
      <c r="A461" s="168" t="s">
        <v>1456</v>
      </c>
      <c r="B461" s="168" t="s">
        <v>1457</v>
      </c>
      <c r="C461" s="168" t="s">
        <v>1458</v>
      </c>
      <c r="D461" s="168">
        <v>34</v>
      </c>
      <c r="E461" s="168" t="s">
        <v>284</v>
      </c>
      <c r="F461" s="155"/>
      <c r="G461" s="155"/>
      <c r="H461" s="155"/>
      <c r="I461" s="155"/>
      <c r="J461" s="171" t="s">
        <v>285</v>
      </c>
    </row>
    <row r="462" spans="1:10" x14ac:dyDescent="0.2">
      <c r="A462" s="168" t="s">
        <v>1459</v>
      </c>
      <c r="B462" s="168" t="s">
        <v>1460</v>
      </c>
      <c r="C462" s="168" t="s">
        <v>1461</v>
      </c>
      <c r="D462" s="168">
        <v>34</v>
      </c>
      <c r="E462" s="168" t="s">
        <v>284</v>
      </c>
      <c r="F462" s="155"/>
      <c r="G462" s="155"/>
      <c r="H462" s="155"/>
      <c r="I462" s="155"/>
      <c r="J462" s="171" t="s">
        <v>285</v>
      </c>
    </row>
    <row r="463" spans="1:10" x14ac:dyDescent="0.2">
      <c r="A463" s="168" t="s">
        <v>1462</v>
      </c>
      <c r="B463" s="168" t="s">
        <v>1463</v>
      </c>
      <c r="C463" s="168" t="s">
        <v>1229</v>
      </c>
      <c r="D463" s="168">
        <v>34</v>
      </c>
      <c r="E463" s="168" t="s">
        <v>100</v>
      </c>
      <c r="F463" s="155"/>
      <c r="G463" s="155"/>
      <c r="H463" s="155"/>
      <c r="I463" s="155"/>
      <c r="J463" s="171" t="s">
        <v>285</v>
      </c>
    </row>
    <row r="464" spans="1:10" x14ac:dyDescent="0.2">
      <c r="A464" s="168" t="s">
        <v>1464</v>
      </c>
      <c r="B464" s="168" t="s">
        <v>1465</v>
      </c>
      <c r="C464" s="168" t="s">
        <v>1396</v>
      </c>
      <c r="D464" s="168">
        <v>34</v>
      </c>
      <c r="E464" s="168" t="s">
        <v>100</v>
      </c>
      <c r="F464" s="155"/>
      <c r="G464" s="155"/>
      <c r="H464" s="155"/>
      <c r="I464" s="155"/>
      <c r="J464" s="171" t="s">
        <v>285</v>
      </c>
    </row>
    <row r="465" spans="1:10" x14ac:dyDescent="0.2">
      <c r="A465" s="168" t="s">
        <v>1466</v>
      </c>
      <c r="B465" s="168" t="s">
        <v>1467</v>
      </c>
      <c r="C465" s="168" t="s">
        <v>1468</v>
      </c>
      <c r="D465" s="168">
        <v>34</v>
      </c>
      <c r="E465" s="168" t="s">
        <v>284</v>
      </c>
      <c r="F465" s="155"/>
      <c r="G465" s="155"/>
      <c r="H465" s="155"/>
      <c r="I465" s="155"/>
      <c r="J465" s="171" t="s">
        <v>285</v>
      </c>
    </row>
    <row r="466" spans="1:10" x14ac:dyDescent="0.2">
      <c r="A466" s="168" t="s">
        <v>1469</v>
      </c>
      <c r="B466" s="168" t="s">
        <v>1470</v>
      </c>
      <c r="C466" s="168" t="s">
        <v>1258</v>
      </c>
      <c r="D466" s="168">
        <v>34</v>
      </c>
      <c r="E466" s="168" t="s">
        <v>284</v>
      </c>
      <c r="F466" s="155"/>
      <c r="G466" s="155"/>
      <c r="H466" s="155"/>
      <c r="I466" s="155"/>
      <c r="J466" s="171" t="s">
        <v>285</v>
      </c>
    </row>
    <row r="467" spans="1:10" x14ac:dyDescent="0.2">
      <c r="A467" s="168" t="s">
        <v>1471</v>
      </c>
      <c r="B467" s="168" t="s">
        <v>1472</v>
      </c>
      <c r="C467" s="168" t="s">
        <v>1206</v>
      </c>
      <c r="D467" s="168">
        <v>34</v>
      </c>
      <c r="E467" s="168" t="s">
        <v>284</v>
      </c>
      <c r="F467" s="155"/>
      <c r="G467" s="155"/>
      <c r="H467" s="155"/>
      <c r="I467" s="155"/>
      <c r="J467" s="171" t="s">
        <v>285</v>
      </c>
    </row>
    <row r="468" spans="1:10" x14ac:dyDescent="0.2">
      <c r="A468" s="168" t="s">
        <v>1473</v>
      </c>
      <c r="B468" s="168" t="s">
        <v>1474</v>
      </c>
      <c r="C468" s="168" t="s">
        <v>1475</v>
      </c>
      <c r="D468" s="168">
        <v>34</v>
      </c>
      <c r="E468" s="168" t="s">
        <v>284</v>
      </c>
      <c r="F468" s="155"/>
      <c r="G468" s="155"/>
      <c r="H468" s="155"/>
      <c r="I468" s="155"/>
      <c r="J468" s="171" t="s">
        <v>285</v>
      </c>
    </row>
    <row r="469" spans="1:10" x14ac:dyDescent="0.2">
      <c r="A469" s="168" t="s">
        <v>1476</v>
      </c>
      <c r="B469" s="168" t="s">
        <v>1477</v>
      </c>
      <c r="C469" s="168" t="s">
        <v>1478</v>
      </c>
      <c r="D469" s="168">
        <v>34</v>
      </c>
      <c r="E469" s="168" t="s">
        <v>284</v>
      </c>
      <c r="F469" s="155"/>
      <c r="G469" s="175">
        <v>1</v>
      </c>
      <c r="H469" s="155"/>
      <c r="I469" s="155"/>
      <c r="J469" s="171" t="s">
        <v>285</v>
      </c>
    </row>
    <row r="470" spans="1:10" x14ac:dyDescent="0.2">
      <c r="A470" s="168" t="s">
        <v>1479</v>
      </c>
      <c r="B470" s="168" t="s">
        <v>1480</v>
      </c>
      <c r="C470" s="168" t="s">
        <v>1244</v>
      </c>
      <c r="D470" s="168">
        <v>34</v>
      </c>
      <c r="E470" s="168" t="s">
        <v>100</v>
      </c>
      <c r="F470" s="155"/>
      <c r="G470" s="155"/>
      <c r="H470" s="155"/>
      <c r="I470" s="155"/>
      <c r="J470" s="171" t="s">
        <v>285</v>
      </c>
    </row>
    <row r="471" spans="1:10" x14ac:dyDescent="0.2">
      <c r="A471" s="168" t="s">
        <v>1481</v>
      </c>
      <c r="B471" s="168" t="s">
        <v>2019</v>
      </c>
      <c r="C471" s="168" t="s">
        <v>1258</v>
      </c>
      <c r="D471" s="168">
        <v>34</v>
      </c>
      <c r="E471" s="168" t="s">
        <v>98</v>
      </c>
      <c r="F471" s="155"/>
      <c r="G471" s="155"/>
      <c r="H471" s="155"/>
      <c r="I471" s="155"/>
      <c r="J471" s="171" t="s">
        <v>297</v>
      </c>
    </row>
    <row r="472" spans="1:10" x14ac:dyDescent="0.2">
      <c r="A472" s="168" t="s">
        <v>1482</v>
      </c>
      <c r="B472" s="168" t="s">
        <v>1483</v>
      </c>
      <c r="C472" s="168" t="s">
        <v>1484</v>
      </c>
      <c r="D472" s="168">
        <v>34</v>
      </c>
      <c r="E472" s="168" t="s">
        <v>284</v>
      </c>
      <c r="F472" s="155"/>
      <c r="G472" s="175">
        <v>1</v>
      </c>
      <c r="H472" s="155"/>
      <c r="I472" s="155"/>
      <c r="J472" s="171" t="s">
        <v>285</v>
      </c>
    </row>
    <row r="473" spans="1:10" x14ac:dyDescent="0.2">
      <c r="A473" s="168" t="s">
        <v>1485</v>
      </c>
      <c r="B473" s="168" t="s">
        <v>1486</v>
      </c>
      <c r="C473" s="168" t="s">
        <v>1390</v>
      </c>
      <c r="D473" s="168">
        <v>34</v>
      </c>
      <c r="E473" s="168" t="s">
        <v>100</v>
      </c>
      <c r="F473" s="155"/>
      <c r="G473" s="155"/>
      <c r="H473" s="155"/>
      <c r="I473" s="155"/>
      <c r="J473" s="171" t="s">
        <v>285</v>
      </c>
    </row>
    <row r="474" spans="1:10" x14ac:dyDescent="0.2">
      <c r="A474" s="168" t="s">
        <v>1487</v>
      </c>
      <c r="B474" s="168" t="s">
        <v>1488</v>
      </c>
      <c r="C474" s="168" t="s">
        <v>1489</v>
      </c>
      <c r="D474" s="168">
        <v>46</v>
      </c>
      <c r="E474" s="168" t="s">
        <v>284</v>
      </c>
      <c r="F474" s="155"/>
      <c r="G474" s="169">
        <v>1</v>
      </c>
      <c r="H474" s="155"/>
      <c r="I474" s="155"/>
      <c r="J474" s="171" t="s">
        <v>285</v>
      </c>
    </row>
    <row r="475" spans="1:10" x14ac:dyDescent="0.2">
      <c r="A475" s="168" t="s">
        <v>1490</v>
      </c>
      <c r="B475" s="168" t="s">
        <v>1491</v>
      </c>
      <c r="C475" s="168" t="s">
        <v>1492</v>
      </c>
      <c r="D475" s="168">
        <v>46</v>
      </c>
      <c r="E475" s="168" t="s">
        <v>284</v>
      </c>
      <c r="F475" s="155"/>
      <c r="G475" s="155"/>
      <c r="H475" s="155"/>
      <c r="I475" s="155"/>
      <c r="J475" s="171" t="s">
        <v>285</v>
      </c>
    </row>
    <row r="476" spans="1:10" x14ac:dyDescent="0.2">
      <c r="A476" s="168" t="s">
        <v>1493</v>
      </c>
      <c r="B476" s="168" t="s">
        <v>1494</v>
      </c>
      <c r="C476" s="168" t="s">
        <v>1492</v>
      </c>
      <c r="D476" s="168">
        <v>46</v>
      </c>
      <c r="E476" s="168" t="s">
        <v>98</v>
      </c>
      <c r="F476" s="155"/>
      <c r="G476" s="155"/>
      <c r="H476" s="155"/>
      <c r="I476" s="170">
        <v>1</v>
      </c>
      <c r="J476" s="171" t="s">
        <v>285</v>
      </c>
    </row>
    <row r="477" spans="1:10" x14ac:dyDescent="0.2">
      <c r="A477" s="168" t="s">
        <v>1495</v>
      </c>
      <c r="B477" s="168" t="s">
        <v>1496</v>
      </c>
      <c r="C477" s="168" t="s">
        <v>1497</v>
      </c>
      <c r="D477" s="168">
        <v>46</v>
      </c>
      <c r="E477" s="168" t="s">
        <v>284</v>
      </c>
      <c r="F477" s="155"/>
      <c r="G477" s="169">
        <v>1</v>
      </c>
      <c r="H477" s="155"/>
      <c r="I477" s="155"/>
      <c r="J477" s="171" t="s">
        <v>285</v>
      </c>
    </row>
    <row r="478" spans="1:10" x14ac:dyDescent="0.2">
      <c r="A478" s="168" t="s">
        <v>1498</v>
      </c>
      <c r="B478" s="168" t="s">
        <v>1499</v>
      </c>
      <c r="C478" s="168" t="s">
        <v>1500</v>
      </c>
      <c r="D478" s="168">
        <v>46</v>
      </c>
      <c r="E478" s="168" t="s">
        <v>98</v>
      </c>
      <c r="F478" s="155"/>
      <c r="G478" s="155"/>
      <c r="H478" s="155"/>
      <c r="I478" s="155"/>
      <c r="J478" s="171" t="s">
        <v>297</v>
      </c>
    </row>
    <row r="479" spans="1:10" x14ac:dyDescent="0.2">
      <c r="A479" s="168" t="s">
        <v>1501</v>
      </c>
      <c r="B479" s="168" t="s">
        <v>1502</v>
      </c>
      <c r="C479" s="168" t="s">
        <v>1503</v>
      </c>
      <c r="D479" s="168">
        <v>46</v>
      </c>
      <c r="E479" s="168" t="s">
        <v>100</v>
      </c>
      <c r="F479" s="155"/>
      <c r="G479" s="169">
        <v>1</v>
      </c>
      <c r="H479" s="155"/>
      <c r="I479" s="155"/>
      <c r="J479" s="171" t="s">
        <v>297</v>
      </c>
    </row>
    <row r="480" spans="1:10" x14ac:dyDescent="0.2">
      <c r="A480" s="168" t="s">
        <v>1504</v>
      </c>
      <c r="B480" s="168" t="s">
        <v>1505</v>
      </c>
      <c r="C480" s="168" t="s">
        <v>1506</v>
      </c>
      <c r="D480" s="168">
        <v>46</v>
      </c>
      <c r="E480" s="168" t="s">
        <v>284</v>
      </c>
      <c r="F480" s="155"/>
      <c r="G480" s="169">
        <v>1</v>
      </c>
      <c r="H480" s="155"/>
      <c r="I480" s="155"/>
      <c r="J480" s="171" t="s">
        <v>297</v>
      </c>
    </row>
    <row r="481" spans="1:10" x14ac:dyDescent="0.2">
      <c r="A481" s="168" t="s">
        <v>1507</v>
      </c>
      <c r="B481" s="168" t="s">
        <v>1508</v>
      </c>
      <c r="C481" s="168" t="s">
        <v>1509</v>
      </c>
      <c r="D481" s="168">
        <v>46</v>
      </c>
      <c r="E481" s="168" t="s">
        <v>284</v>
      </c>
      <c r="F481" s="155"/>
      <c r="G481" s="169">
        <v>1</v>
      </c>
      <c r="H481" s="155"/>
      <c r="I481" s="155"/>
      <c r="J481" s="171" t="s">
        <v>297</v>
      </c>
    </row>
    <row r="482" spans="1:10" x14ac:dyDescent="0.2">
      <c r="A482" s="168" t="s">
        <v>1510</v>
      </c>
      <c r="B482" s="168" t="s">
        <v>1511</v>
      </c>
      <c r="C482" s="168" t="s">
        <v>1512</v>
      </c>
      <c r="D482" s="168">
        <v>46</v>
      </c>
      <c r="E482" s="168" t="s">
        <v>284</v>
      </c>
      <c r="F482" s="155"/>
      <c r="G482" s="169">
        <v>1</v>
      </c>
      <c r="H482" s="155"/>
      <c r="I482" s="155"/>
      <c r="J482" s="171" t="s">
        <v>285</v>
      </c>
    </row>
    <row r="483" spans="1:10" x14ac:dyDescent="0.2">
      <c r="A483" s="168" t="s">
        <v>1513</v>
      </c>
      <c r="B483" s="168" t="s">
        <v>1514</v>
      </c>
      <c r="C483" s="168" t="s">
        <v>1515</v>
      </c>
      <c r="D483" s="168">
        <v>46</v>
      </c>
      <c r="E483" s="168" t="s">
        <v>284</v>
      </c>
      <c r="F483" s="155"/>
      <c r="G483" s="169">
        <v>1</v>
      </c>
      <c r="H483" s="155"/>
      <c r="I483" s="155"/>
      <c r="J483" s="171" t="s">
        <v>285</v>
      </c>
    </row>
    <row r="484" spans="1:10" x14ac:dyDescent="0.2">
      <c r="A484" s="168" t="s">
        <v>1516</v>
      </c>
      <c r="B484" s="168" t="s">
        <v>1517</v>
      </c>
      <c r="C484" s="168" t="s">
        <v>1518</v>
      </c>
      <c r="D484" s="168">
        <v>46</v>
      </c>
      <c r="E484" s="168" t="s">
        <v>284</v>
      </c>
      <c r="F484" s="155"/>
      <c r="G484" s="169">
        <v>1</v>
      </c>
      <c r="H484" s="155"/>
      <c r="I484" s="155"/>
      <c r="J484" s="171" t="s">
        <v>285</v>
      </c>
    </row>
    <row r="485" spans="1:10" x14ac:dyDescent="0.2">
      <c r="A485" s="168" t="s">
        <v>1519</v>
      </c>
      <c r="B485" s="168" t="s">
        <v>1520</v>
      </c>
      <c r="C485" s="168" t="s">
        <v>1521</v>
      </c>
      <c r="D485" s="168">
        <v>46</v>
      </c>
      <c r="E485" s="168" t="s">
        <v>284</v>
      </c>
      <c r="F485" s="155"/>
      <c r="G485" s="169">
        <v>1</v>
      </c>
      <c r="H485" s="155"/>
      <c r="I485" s="155"/>
      <c r="J485" s="171" t="s">
        <v>285</v>
      </c>
    </row>
    <row r="486" spans="1:10" x14ac:dyDescent="0.2">
      <c r="A486" s="168" t="s">
        <v>1522</v>
      </c>
      <c r="B486" s="168" t="s">
        <v>1523</v>
      </c>
      <c r="C486" s="168" t="s">
        <v>1524</v>
      </c>
      <c r="D486" s="168">
        <v>46</v>
      </c>
      <c r="E486" s="168" t="s">
        <v>98</v>
      </c>
      <c r="F486" s="155"/>
      <c r="G486" s="169">
        <v>1</v>
      </c>
      <c r="H486" s="155"/>
      <c r="I486" s="155"/>
      <c r="J486" s="171" t="s">
        <v>297</v>
      </c>
    </row>
    <row r="487" spans="1:10" x14ac:dyDescent="0.2">
      <c r="A487" s="168" t="s">
        <v>1525</v>
      </c>
      <c r="B487" s="168" t="s">
        <v>1526</v>
      </c>
      <c r="C487" s="168" t="s">
        <v>1527</v>
      </c>
      <c r="D487" s="168">
        <v>46</v>
      </c>
      <c r="E487" s="168" t="s">
        <v>284</v>
      </c>
      <c r="F487" s="155"/>
      <c r="G487" s="169">
        <v>1</v>
      </c>
      <c r="H487" s="155"/>
      <c r="I487" s="155"/>
      <c r="J487" s="171" t="s">
        <v>285</v>
      </c>
    </row>
    <row r="488" spans="1:10" x14ac:dyDescent="0.2">
      <c r="A488" s="168" t="s">
        <v>1528</v>
      </c>
      <c r="B488" s="168" t="s">
        <v>1529</v>
      </c>
      <c r="C488" s="168" t="s">
        <v>1530</v>
      </c>
      <c r="D488" s="168">
        <v>46</v>
      </c>
      <c r="E488" s="168" t="s">
        <v>100</v>
      </c>
      <c r="F488" s="155"/>
      <c r="G488" s="169">
        <v>1</v>
      </c>
      <c r="H488" s="155"/>
      <c r="I488" s="155"/>
      <c r="J488" s="171" t="s">
        <v>297</v>
      </c>
    </row>
    <row r="489" spans="1:10" x14ac:dyDescent="0.2">
      <c r="A489" s="168" t="s">
        <v>1531</v>
      </c>
      <c r="B489" s="168" t="s">
        <v>1532</v>
      </c>
      <c r="C489" s="168" t="s">
        <v>1533</v>
      </c>
      <c r="D489" s="168">
        <v>46</v>
      </c>
      <c r="E489" s="168" t="s">
        <v>284</v>
      </c>
      <c r="F489" s="155"/>
      <c r="G489" s="169">
        <v>1</v>
      </c>
      <c r="H489" s="155"/>
      <c r="I489" s="155"/>
      <c r="J489" s="171" t="s">
        <v>285</v>
      </c>
    </row>
    <row r="490" spans="1:10" x14ac:dyDescent="0.2">
      <c r="A490" s="186" t="s">
        <v>1534</v>
      </c>
      <c r="B490" s="186" t="s">
        <v>1535</v>
      </c>
      <c r="C490" s="186" t="s">
        <v>1500</v>
      </c>
      <c r="D490" s="186">
        <v>46</v>
      </c>
      <c r="E490" s="168" t="s">
        <v>101</v>
      </c>
      <c r="F490" s="187"/>
      <c r="G490" s="187"/>
      <c r="H490" s="155"/>
      <c r="I490" s="187"/>
      <c r="J490" s="188" t="s">
        <v>285</v>
      </c>
    </row>
    <row r="491" spans="1:10" x14ac:dyDescent="0.2">
      <c r="A491" s="168" t="s">
        <v>1536</v>
      </c>
      <c r="B491" s="168" t="s">
        <v>1537</v>
      </c>
      <c r="C491" s="168" t="s">
        <v>1492</v>
      </c>
      <c r="D491" s="168">
        <v>46</v>
      </c>
      <c r="E491" s="168" t="s">
        <v>101</v>
      </c>
      <c r="F491" s="155"/>
      <c r="G491" s="155"/>
      <c r="H491" s="155"/>
      <c r="I491" s="170">
        <v>1</v>
      </c>
      <c r="J491" s="171" t="s">
        <v>285</v>
      </c>
    </row>
    <row r="492" spans="1:10" x14ac:dyDescent="0.2">
      <c r="A492" s="168" t="s">
        <v>1538</v>
      </c>
      <c r="B492" s="168" t="s">
        <v>1539</v>
      </c>
      <c r="C492" s="168" t="s">
        <v>1500</v>
      </c>
      <c r="D492" s="168">
        <v>46</v>
      </c>
      <c r="E492" s="168" t="s">
        <v>284</v>
      </c>
      <c r="F492" s="155"/>
      <c r="G492" s="155"/>
      <c r="H492" s="155"/>
      <c r="I492" s="155"/>
      <c r="J492" s="171" t="s">
        <v>297</v>
      </c>
    </row>
    <row r="493" spans="1:10" x14ac:dyDescent="0.2">
      <c r="A493" s="168" t="s">
        <v>1540</v>
      </c>
      <c r="B493" s="168" t="s">
        <v>1541</v>
      </c>
      <c r="C493" s="168" t="s">
        <v>1500</v>
      </c>
      <c r="D493" s="174">
        <v>46</v>
      </c>
      <c r="E493" s="174" t="s">
        <v>96</v>
      </c>
      <c r="F493" s="155"/>
      <c r="G493" s="175">
        <v>1</v>
      </c>
      <c r="H493" s="155"/>
      <c r="I493" s="155"/>
      <c r="J493" s="171" t="s">
        <v>285</v>
      </c>
    </row>
    <row r="494" spans="1:10" x14ac:dyDescent="0.2">
      <c r="A494" s="168" t="s">
        <v>1542</v>
      </c>
      <c r="B494" s="168" t="s">
        <v>1543</v>
      </c>
      <c r="C494" s="168" t="s">
        <v>1492</v>
      </c>
      <c r="D494" s="168">
        <v>46</v>
      </c>
      <c r="E494" s="168" t="s">
        <v>100</v>
      </c>
      <c r="F494" s="155"/>
      <c r="G494" s="155"/>
      <c r="H494" s="155"/>
      <c r="I494" s="155"/>
      <c r="J494" s="171" t="s">
        <v>285</v>
      </c>
    </row>
    <row r="495" spans="1:10" x14ac:dyDescent="0.2">
      <c r="A495" s="168" t="s">
        <v>1544</v>
      </c>
      <c r="B495" s="168" t="s">
        <v>1545</v>
      </c>
      <c r="C495" s="168" t="s">
        <v>1492</v>
      </c>
      <c r="D495" s="168">
        <v>46</v>
      </c>
      <c r="E495" s="168" t="s">
        <v>284</v>
      </c>
      <c r="F495" s="155"/>
      <c r="G495" s="155"/>
      <c r="H495" s="155"/>
      <c r="I495" s="155"/>
      <c r="J495" s="171" t="s">
        <v>285</v>
      </c>
    </row>
    <row r="496" spans="1:10" x14ac:dyDescent="0.2">
      <c r="A496" s="168" t="s">
        <v>1546</v>
      </c>
      <c r="B496" s="168" t="s">
        <v>1547</v>
      </c>
      <c r="C496" s="168" t="s">
        <v>1530</v>
      </c>
      <c r="D496" s="168">
        <v>46</v>
      </c>
      <c r="E496" s="168" t="s">
        <v>101</v>
      </c>
      <c r="F496" s="155"/>
      <c r="G496" s="155"/>
      <c r="H496" s="155"/>
      <c r="I496" s="155"/>
      <c r="J496" s="171" t="s">
        <v>285</v>
      </c>
    </row>
    <row r="497" spans="1:10" x14ac:dyDescent="0.2">
      <c r="A497" s="168" t="s">
        <v>1548</v>
      </c>
      <c r="B497" s="168" t="s">
        <v>1549</v>
      </c>
      <c r="C497" s="168" t="s">
        <v>1550</v>
      </c>
      <c r="D497" s="168">
        <v>46</v>
      </c>
      <c r="E497" s="168" t="s">
        <v>284</v>
      </c>
      <c r="F497" s="155"/>
      <c r="G497" s="169">
        <v>1</v>
      </c>
      <c r="H497" s="155"/>
      <c r="I497" s="155"/>
      <c r="J497" s="171" t="s">
        <v>285</v>
      </c>
    </row>
    <row r="498" spans="1:10" x14ac:dyDescent="0.2">
      <c r="A498" s="168" t="s">
        <v>1551</v>
      </c>
      <c r="B498" s="168" t="s">
        <v>1552</v>
      </c>
      <c r="C498" s="168" t="s">
        <v>1553</v>
      </c>
      <c r="D498" s="168">
        <v>46</v>
      </c>
      <c r="E498" s="168" t="s">
        <v>284</v>
      </c>
      <c r="F498" s="155"/>
      <c r="G498" s="169">
        <v>1</v>
      </c>
      <c r="H498" s="155"/>
      <c r="I498" s="155"/>
      <c r="J498" s="171" t="s">
        <v>285</v>
      </c>
    </row>
    <row r="499" spans="1:10" x14ac:dyDescent="0.2">
      <c r="A499" s="168" t="s">
        <v>1554</v>
      </c>
      <c r="B499" s="168" t="s">
        <v>1555</v>
      </c>
      <c r="C499" s="168" t="s">
        <v>1556</v>
      </c>
      <c r="D499" s="168">
        <v>46</v>
      </c>
      <c r="E499" s="168" t="s">
        <v>284</v>
      </c>
      <c r="F499" s="155"/>
      <c r="G499" s="169">
        <v>1</v>
      </c>
      <c r="H499" s="155"/>
      <c r="I499" s="155"/>
      <c r="J499" s="171" t="s">
        <v>285</v>
      </c>
    </row>
    <row r="500" spans="1:10" x14ac:dyDescent="0.2">
      <c r="A500" s="168" t="s">
        <v>1557</v>
      </c>
      <c r="B500" s="168" t="s">
        <v>1558</v>
      </c>
      <c r="C500" s="168" t="s">
        <v>1503</v>
      </c>
      <c r="D500" s="168">
        <v>46</v>
      </c>
      <c r="E500" s="168" t="s">
        <v>284</v>
      </c>
      <c r="F500" s="155"/>
      <c r="G500" s="169">
        <v>1</v>
      </c>
      <c r="H500" s="155"/>
      <c r="I500" s="155"/>
      <c r="J500" s="171" t="s">
        <v>285</v>
      </c>
    </row>
    <row r="501" spans="1:10" x14ac:dyDescent="0.2">
      <c r="A501" s="168" t="s">
        <v>1559</v>
      </c>
      <c r="B501" s="168" t="s">
        <v>1560</v>
      </c>
      <c r="C501" s="168" t="s">
        <v>1524</v>
      </c>
      <c r="D501" s="168">
        <v>46</v>
      </c>
      <c r="E501" s="168" t="s">
        <v>284</v>
      </c>
      <c r="F501" s="155"/>
      <c r="G501" s="169">
        <v>1</v>
      </c>
      <c r="H501" s="155"/>
      <c r="I501" s="155"/>
      <c r="J501" s="171" t="s">
        <v>285</v>
      </c>
    </row>
    <row r="502" spans="1:10" x14ac:dyDescent="0.2">
      <c r="A502" s="168" t="s">
        <v>1561</v>
      </c>
      <c r="B502" s="168" t="s">
        <v>1562</v>
      </c>
      <c r="C502" s="168" t="s">
        <v>1530</v>
      </c>
      <c r="D502" s="168">
        <v>46</v>
      </c>
      <c r="E502" s="168" t="s">
        <v>284</v>
      </c>
      <c r="F502" s="155"/>
      <c r="G502" s="169">
        <v>1</v>
      </c>
      <c r="H502" s="155"/>
      <c r="I502" s="155"/>
      <c r="J502" s="171" t="s">
        <v>285</v>
      </c>
    </row>
    <row r="503" spans="1:10" x14ac:dyDescent="0.2">
      <c r="A503" s="193" t="s">
        <v>1563</v>
      </c>
      <c r="B503" s="168" t="s">
        <v>1564</v>
      </c>
      <c r="C503" s="168" t="s">
        <v>1565</v>
      </c>
      <c r="D503" s="174">
        <v>46</v>
      </c>
      <c r="E503" s="197" t="s">
        <v>418</v>
      </c>
      <c r="F503" s="155"/>
      <c r="G503" s="175">
        <v>1</v>
      </c>
      <c r="H503" s="155"/>
      <c r="I503" s="155"/>
      <c r="J503" s="171" t="s">
        <v>285</v>
      </c>
    </row>
    <row r="504" spans="1:10" x14ac:dyDescent="0.2">
      <c r="A504" s="168" t="s">
        <v>1566</v>
      </c>
      <c r="B504" s="168" t="s">
        <v>1567</v>
      </c>
      <c r="C504" s="168" t="s">
        <v>1568</v>
      </c>
      <c r="D504" s="168">
        <v>48</v>
      </c>
      <c r="E504" s="168" t="s">
        <v>284</v>
      </c>
      <c r="F504" s="168"/>
      <c r="G504" s="175">
        <v>1</v>
      </c>
      <c r="H504" s="155"/>
      <c r="I504" s="168"/>
      <c r="J504" s="171" t="s">
        <v>297</v>
      </c>
    </row>
    <row r="505" spans="1:10" x14ac:dyDescent="0.2">
      <c r="A505" s="168" t="s">
        <v>1569</v>
      </c>
      <c r="B505" s="168" t="s">
        <v>1570</v>
      </c>
      <c r="C505" s="168" t="s">
        <v>1571</v>
      </c>
      <c r="D505" s="168">
        <v>48</v>
      </c>
      <c r="E505" s="168" t="s">
        <v>284</v>
      </c>
      <c r="F505" s="168"/>
      <c r="G505" s="175">
        <v>1</v>
      </c>
      <c r="H505" s="155"/>
      <c r="I505" s="168"/>
      <c r="J505" s="171" t="s">
        <v>285</v>
      </c>
    </row>
    <row r="506" spans="1:10" x14ac:dyDescent="0.2">
      <c r="A506" s="168" t="s">
        <v>1572</v>
      </c>
      <c r="B506" s="168" t="s">
        <v>1573</v>
      </c>
      <c r="C506" s="168" t="s">
        <v>1574</v>
      </c>
      <c r="D506" s="168">
        <v>48</v>
      </c>
      <c r="E506" s="168" t="s">
        <v>284</v>
      </c>
      <c r="F506" s="168"/>
      <c r="G506" s="175">
        <v>1</v>
      </c>
      <c r="H506" s="155"/>
      <c r="I506" s="168"/>
      <c r="J506" s="171" t="s">
        <v>297</v>
      </c>
    </row>
    <row r="507" spans="1:10" x14ac:dyDescent="0.2">
      <c r="A507" s="168" t="s">
        <v>1575</v>
      </c>
      <c r="B507" s="168" t="s">
        <v>1576</v>
      </c>
      <c r="C507" s="168" t="s">
        <v>1577</v>
      </c>
      <c r="D507" s="168">
        <v>48</v>
      </c>
      <c r="E507" s="168" t="s">
        <v>284</v>
      </c>
      <c r="F507" s="168"/>
      <c r="G507" s="175">
        <v>1</v>
      </c>
      <c r="H507" s="155"/>
      <c r="I507" s="168"/>
      <c r="J507" s="171" t="s">
        <v>297</v>
      </c>
    </row>
    <row r="508" spans="1:10" x14ac:dyDescent="0.2">
      <c r="A508" s="168" t="s">
        <v>1578</v>
      </c>
      <c r="B508" s="168" t="s">
        <v>1579</v>
      </c>
      <c r="C508" s="168" t="s">
        <v>1580</v>
      </c>
      <c r="D508" s="168">
        <v>48</v>
      </c>
      <c r="E508" s="168" t="s">
        <v>284</v>
      </c>
      <c r="F508" s="168"/>
      <c r="G508" s="175">
        <v>1</v>
      </c>
      <c r="H508" s="155"/>
      <c r="I508" s="168"/>
      <c r="J508" s="171" t="s">
        <v>297</v>
      </c>
    </row>
    <row r="509" spans="1:10" x14ac:dyDescent="0.2">
      <c r="A509" s="168" t="s">
        <v>1581</v>
      </c>
      <c r="B509" s="168" t="s">
        <v>1582</v>
      </c>
      <c r="C509" s="168" t="s">
        <v>1583</v>
      </c>
      <c r="D509" s="168">
        <v>48</v>
      </c>
      <c r="E509" s="168" t="s">
        <v>284</v>
      </c>
      <c r="F509" s="168"/>
      <c r="G509" s="175">
        <v>1</v>
      </c>
      <c r="H509" s="155"/>
      <c r="I509" s="168"/>
      <c r="J509" s="171" t="s">
        <v>297</v>
      </c>
    </row>
    <row r="510" spans="1:10" x14ac:dyDescent="0.2">
      <c r="A510" s="168" t="s">
        <v>1584</v>
      </c>
      <c r="B510" s="168" t="s">
        <v>1585</v>
      </c>
      <c r="C510" s="168" t="s">
        <v>1586</v>
      </c>
      <c r="D510" s="168">
        <v>48</v>
      </c>
      <c r="E510" s="168" t="s">
        <v>98</v>
      </c>
      <c r="F510" s="155"/>
      <c r="G510" s="155"/>
      <c r="H510" s="155"/>
      <c r="I510" s="155"/>
      <c r="J510" s="171" t="s">
        <v>297</v>
      </c>
    </row>
    <row r="511" spans="1:10" x14ac:dyDescent="0.2">
      <c r="A511" s="168" t="s">
        <v>1587</v>
      </c>
      <c r="B511" s="168" t="s">
        <v>1588</v>
      </c>
      <c r="C511" s="168" t="s">
        <v>1586</v>
      </c>
      <c r="D511" s="168">
        <v>48</v>
      </c>
      <c r="E511" s="168" t="s">
        <v>98</v>
      </c>
      <c r="F511" s="155"/>
      <c r="G511" s="155"/>
      <c r="H511" s="155"/>
      <c r="I511" s="155"/>
      <c r="J511" s="171" t="s">
        <v>297</v>
      </c>
    </row>
    <row r="512" spans="1:10" x14ac:dyDescent="0.2">
      <c r="A512" s="168" t="s">
        <v>1589</v>
      </c>
      <c r="B512" s="168" t="s">
        <v>1590</v>
      </c>
      <c r="C512" s="168" t="s">
        <v>1591</v>
      </c>
      <c r="D512" s="168">
        <v>48</v>
      </c>
      <c r="E512" s="168" t="s">
        <v>284</v>
      </c>
      <c r="F512" s="168"/>
      <c r="G512" s="175">
        <v>1</v>
      </c>
      <c r="H512" s="155"/>
      <c r="I512" s="168"/>
      <c r="J512" s="171" t="s">
        <v>297</v>
      </c>
    </row>
    <row r="513" spans="1:10" x14ac:dyDescent="0.2">
      <c r="A513" s="168" t="s">
        <v>1592</v>
      </c>
      <c r="B513" s="168" t="s">
        <v>1593</v>
      </c>
      <c r="C513" s="168" t="s">
        <v>1594</v>
      </c>
      <c r="D513" s="168">
        <v>48</v>
      </c>
      <c r="E513" s="168" t="s">
        <v>284</v>
      </c>
      <c r="F513" s="168"/>
      <c r="G513" s="175">
        <v>1</v>
      </c>
      <c r="H513" s="155"/>
      <c r="I513" s="168"/>
      <c r="J513" s="171" t="s">
        <v>297</v>
      </c>
    </row>
    <row r="514" spans="1:10" x14ac:dyDescent="0.2">
      <c r="A514" s="168" t="s">
        <v>1595</v>
      </c>
      <c r="B514" s="168" t="s">
        <v>1596</v>
      </c>
      <c r="C514" s="168" t="s">
        <v>1597</v>
      </c>
      <c r="D514" s="168">
        <v>48</v>
      </c>
      <c r="E514" s="168" t="s">
        <v>284</v>
      </c>
      <c r="F514" s="155"/>
      <c r="G514" s="155"/>
      <c r="H514" s="155"/>
      <c r="I514" s="155"/>
      <c r="J514" s="171" t="s">
        <v>297</v>
      </c>
    </row>
    <row r="515" spans="1:10" x14ac:dyDescent="0.2">
      <c r="A515" s="168" t="s">
        <v>1598</v>
      </c>
      <c r="B515" s="168" t="s">
        <v>1599</v>
      </c>
      <c r="C515" s="168" t="s">
        <v>1600</v>
      </c>
      <c r="D515" s="168">
        <v>48</v>
      </c>
      <c r="E515" s="168" t="s">
        <v>284</v>
      </c>
      <c r="F515" s="168"/>
      <c r="G515" s="175">
        <v>1</v>
      </c>
      <c r="H515" s="155"/>
      <c r="I515" s="168"/>
      <c r="J515" s="171" t="s">
        <v>297</v>
      </c>
    </row>
    <row r="516" spans="1:10" x14ac:dyDescent="0.2">
      <c r="A516" s="168" t="s">
        <v>1601</v>
      </c>
      <c r="B516" s="168" t="s">
        <v>1602</v>
      </c>
      <c r="C516" s="168" t="s">
        <v>1603</v>
      </c>
      <c r="D516" s="168">
        <v>48</v>
      </c>
      <c r="E516" s="168" t="s">
        <v>284</v>
      </c>
      <c r="F516" s="168"/>
      <c r="G516" s="175">
        <v>1</v>
      </c>
      <c r="H516" s="155"/>
      <c r="I516" s="168"/>
      <c r="J516" s="171" t="s">
        <v>297</v>
      </c>
    </row>
    <row r="517" spans="1:10" x14ac:dyDescent="0.2">
      <c r="A517" s="168" t="s">
        <v>1604</v>
      </c>
      <c r="B517" s="168" t="s">
        <v>1605</v>
      </c>
      <c r="C517" s="168" t="s">
        <v>1606</v>
      </c>
      <c r="D517" s="168">
        <v>48</v>
      </c>
      <c r="E517" s="168" t="s">
        <v>284</v>
      </c>
      <c r="F517" s="168"/>
      <c r="G517" s="175">
        <v>1</v>
      </c>
      <c r="H517" s="155"/>
      <c r="I517" s="168"/>
      <c r="J517" s="171" t="s">
        <v>297</v>
      </c>
    </row>
    <row r="518" spans="1:10" x14ac:dyDescent="0.2">
      <c r="A518" s="168" t="s">
        <v>1607</v>
      </c>
      <c r="B518" s="168" t="s">
        <v>1608</v>
      </c>
      <c r="C518" s="168" t="s">
        <v>1586</v>
      </c>
      <c r="D518" s="168">
        <v>48</v>
      </c>
      <c r="E518" s="168" t="s">
        <v>101</v>
      </c>
      <c r="F518" s="155"/>
      <c r="G518" s="155"/>
      <c r="H518" s="155"/>
      <c r="I518" s="155"/>
      <c r="J518" s="171" t="s">
        <v>297</v>
      </c>
    </row>
    <row r="519" spans="1:10" ht="15" x14ac:dyDescent="0.25">
      <c r="A519" s="178" t="s">
        <v>1609</v>
      </c>
      <c r="B519" s="168" t="s">
        <v>1610</v>
      </c>
      <c r="C519" s="168" t="s">
        <v>1611</v>
      </c>
      <c r="D519" s="168">
        <v>48</v>
      </c>
      <c r="E519" s="179" t="s">
        <v>629</v>
      </c>
      <c r="F519" s="155"/>
      <c r="G519" s="155"/>
      <c r="H519" s="155"/>
      <c r="I519" s="155"/>
      <c r="J519" s="180" t="s">
        <v>297</v>
      </c>
    </row>
    <row r="520" spans="1:10" x14ac:dyDescent="0.2">
      <c r="A520" s="168" t="s">
        <v>1612</v>
      </c>
      <c r="B520" s="168" t="s">
        <v>1613</v>
      </c>
      <c r="C520" s="168" t="s">
        <v>1586</v>
      </c>
      <c r="D520" s="168">
        <v>48</v>
      </c>
      <c r="E520" s="168" t="s">
        <v>284</v>
      </c>
      <c r="F520" s="155"/>
      <c r="G520" s="155"/>
      <c r="H520" s="155"/>
      <c r="I520" s="155"/>
      <c r="J520" s="171" t="s">
        <v>297</v>
      </c>
    </row>
    <row r="521" spans="1:10" ht="15" x14ac:dyDescent="0.25">
      <c r="A521" s="178" t="s">
        <v>1614</v>
      </c>
      <c r="B521" s="168" t="s">
        <v>1615</v>
      </c>
      <c r="C521" s="168" t="s">
        <v>1583</v>
      </c>
      <c r="D521" s="168">
        <v>48</v>
      </c>
      <c r="E521" s="179" t="s">
        <v>629</v>
      </c>
      <c r="F521" s="155"/>
      <c r="G521" s="155"/>
      <c r="H521" s="155"/>
      <c r="I521" s="155"/>
      <c r="J521" s="180" t="s">
        <v>297</v>
      </c>
    </row>
    <row r="522" spans="1:10" x14ac:dyDescent="0.2">
      <c r="A522" s="168" t="s">
        <v>1616</v>
      </c>
      <c r="B522" s="168" t="s">
        <v>1617</v>
      </c>
      <c r="C522" s="168" t="s">
        <v>1594</v>
      </c>
      <c r="D522" s="168">
        <v>48</v>
      </c>
      <c r="E522" s="168" t="s">
        <v>100</v>
      </c>
      <c r="F522" s="155"/>
      <c r="G522" s="175">
        <v>1</v>
      </c>
      <c r="H522" s="155"/>
      <c r="I522" s="155"/>
      <c r="J522" s="171" t="s">
        <v>297</v>
      </c>
    </row>
    <row r="523" spans="1:10" x14ac:dyDescent="0.2">
      <c r="A523" s="168" t="s">
        <v>1618</v>
      </c>
      <c r="B523" s="168" t="s">
        <v>1619</v>
      </c>
      <c r="C523" s="168" t="s">
        <v>1620</v>
      </c>
      <c r="D523" s="168">
        <v>65</v>
      </c>
      <c r="E523" s="168" t="s">
        <v>98</v>
      </c>
      <c r="F523" s="155"/>
      <c r="G523" s="169">
        <v>1</v>
      </c>
      <c r="H523" s="155"/>
      <c r="I523" s="170">
        <v>1</v>
      </c>
      <c r="J523" s="171" t="s">
        <v>297</v>
      </c>
    </row>
    <row r="524" spans="1:10" x14ac:dyDescent="0.2">
      <c r="A524" s="168" t="s">
        <v>1621</v>
      </c>
      <c r="B524" s="168" t="s">
        <v>1622</v>
      </c>
      <c r="C524" s="168" t="s">
        <v>1623</v>
      </c>
      <c r="D524" s="168">
        <v>65</v>
      </c>
      <c r="E524" s="168" t="s">
        <v>284</v>
      </c>
      <c r="F524" s="155"/>
      <c r="G524" s="169">
        <v>1</v>
      </c>
      <c r="H524" s="155"/>
      <c r="I524" s="155"/>
      <c r="J524" s="171" t="s">
        <v>297</v>
      </c>
    </row>
    <row r="525" spans="1:10" x14ac:dyDescent="0.2">
      <c r="A525" s="168" t="s">
        <v>1624</v>
      </c>
      <c r="B525" s="168" t="s">
        <v>1625</v>
      </c>
      <c r="C525" s="168" t="s">
        <v>1626</v>
      </c>
      <c r="D525" s="168">
        <v>65</v>
      </c>
      <c r="E525" s="168" t="s">
        <v>100</v>
      </c>
      <c r="F525" s="155"/>
      <c r="G525" s="155"/>
      <c r="H525" s="155"/>
      <c r="I525" s="155"/>
      <c r="J525" s="171" t="s">
        <v>297</v>
      </c>
    </row>
    <row r="526" spans="1:10" x14ac:dyDescent="0.2">
      <c r="A526" s="168" t="s">
        <v>1627</v>
      </c>
      <c r="B526" s="168" t="s">
        <v>1628</v>
      </c>
      <c r="C526" s="168" t="s">
        <v>1629</v>
      </c>
      <c r="D526" s="168">
        <v>65</v>
      </c>
      <c r="E526" s="168" t="s">
        <v>98</v>
      </c>
      <c r="F526" s="155"/>
      <c r="G526" s="155"/>
      <c r="H526" s="155"/>
      <c r="I526" s="170">
        <v>1</v>
      </c>
      <c r="J526" s="171" t="s">
        <v>297</v>
      </c>
    </row>
    <row r="527" spans="1:10" x14ac:dyDescent="0.2">
      <c r="A527" s="168" t="s">
        <v>1630</v>
      </c>
      <c r="B527" s="168" t="s">
        <v>1631</v>
      </c>
      <c r="C527" s="168" t="s">
        <v>1632</v>
      </c>
      <c r="D527" s="168">
        <v>65</v>
      </c>
      <c r="E527" s="168" t="s">
        <v>101</v>
      </c>
      <c r="F527" s="155"/>
      <c r="G527" s="155"/>
      <c r="H527" s="155"/>
      <c r="I527" s="155"/>
      <c r="J527" s="171" t="s">
        <v>285</v>
      </c>
    </row>
    <row r="528" spans="1:10" x14ac:dyDescent="0.2">
      <c r="A528" s="168" t="s">
        <v>1633</v>
      </c>
      <c r="B528" s="168" t="s">
        <v>1634</v>
      </c>
      <c r="C528" s="168" t="s">
        <v>1632</v>
      </c>
      <c r="D528" s="168">
        <v>65</v>
      </c>
      <c r="E528" s="168" t="s">
        <v>284</v>
      </c>
      <c r="F528" s="155"/>
      <c r="G528" s="155"/>
      <c r="H528" s="155"/>
      <c r="I528" s="155"/>
      <c r="J528" s="171" t="s">
        <v>297</v>
      </c>
    </row>
    <row r="529" spans="1:10" x14ac:dyDescent="0.2">
      <c r="A529" s="168" t="s">
        <v>1635</v>
      </c>
      <c r="B529" s="168" t="s">
        <v>1636</v>
      </c>
      <c r="C529" s="168" t="s">
        <v>1637</v>
      </c>
      <c r="D529" s="168">
        <v>65</v>
      </c>
      <c r="E529" s="168" t="s">
        <v>284</v>
      </c>
      <c r="F529" s="155"/>
      <c r="G529" s="169">
        <v>1</v>
      </c>
      <c r="H529" s="155"/>
      <c r="I529" s="155"/>
      <c r="J529" s="171" t="s">
        <v>297</v>
      </c>
    </row>
    <row r="530" spans="1:10" x14ac:dyDescent="0.2">
      <c r="A530" s="168" t="s">
        <v>1638</v>
      </c>
      <c r="B530" s="168" t="s">
        <v>1639</v>
      </c>
      <c r="C530" s="168" t="s">
        <v>1640</v>
      </c>
      <c r="D530" s="168">
        <v>65</v>
      </c>
      <c r="E530" s="168" t="s">
        <v>284</v>
      </c>
      <c r="F530" s="155"/>
      <c r="G530" s="169">
        <v>1</v>
      </c>
      <c r="H530" s="155"/>
      <c r="I530" s="155"/>
      <c r="J530" s="171" t="s">
        <v>285</v>
      </c>
    </row>
    <row r="531" spans="1:10" x14ac:dyDescent="0.2">
      <c r="A531" s="168" t="s">
        <v>1641</v>
      </c>
      <c r="B531" s="168" t="s">
        <v>1642</v>
      </c>
      <c r="C531" s="168" t="s">
        <v>1643</v>
      </c>
      <c r="D531" s="168">
        <v>65</v>
      </c>
      <c r="E531" s="168" t="s">
        <v>284</v>
      </c>
      <c r="F531" s="155"/>
      <c r="G531" s="169">
        <v>1</v>
      </c>
      <c r="H531" s="155"/>
      <c r="I531" s="155"/>
      <c r="J531" s="171" t="s">
        <v>297</v>
      </c>
    </row>
    <row r="532" spans="1:10" x14ac:dyDescent="0.2">
      <c r="A532" s="168" t="s">
        <v>1644</v>
      </c>
      <c r="B532" s="168" t="s">
        <v>1645</v>
      </c>
      <c r="C532" s="168" t="s">
        <v>1646</v>
      </c>
      <c r="D532" s="168">
        <v>65</v>
      </c>
      <c r="E532" s="168" t="s">
        <v>284</v>
      </c>
      <c r="F532" s="155"/>
      <c r="G532" s="169">
        <v>1</v>
      </c>
      <c r="H532" s="155"/>
      <c r="I532" s="155"/>
      <c r="J532" s="171" t="s">
        <v>297</v>
      </c>
    </row>
    <row r="533" spans="1:10" x14ac:dyDescent="0.2">
      <c r="A533" s="168" t="s">
        <v>1647</v>
      </c>
      <c r="B533" s="168" t="s">
        <v>1648</v>
      </c>
      <c r="C533" s="168" t="s">
        <v>1649</v>
      </c>
      <c r="D533" s="168">
        <v>65</v>
      </c>
      <c r="E533" s="168" t="s">
        <v>284</v>
      </c>
      <c r="F533" s="155"/>
      <c r="G533" s="169">
        <v>1</v>
      </c>
      <c r="H533" s="155"/>
      <c r="I533" s="170">
        <v>1</v>
      </c>
      <c r="J533" s="171" t="s">
        <v>285</v>
      </c>
    </row>
    <row r="534" spans="1:10" x14ac:dyDescent="0.2">
      <c r="A534" s="168" t="s">
        <v>1650</v>
      </c>
      <c r="B534" s="168" t="s">
        <v>1651</v>
      </c>
      <c r="C534" s="168" t="s">
        <v>1652</v>
      </c>
      <c r="D534" s="168">
        <v>65</v>
      </c>
      <c r="E534" s="168" t="s">
        <v>98</v>
      </c>
      <c r="F534" s="155"/>
      <c r="G534" s="155"/>
      <c r="H534" s="155"/>
      <c r="I534" s="155"/>
      <c r="J534" s="171" t="s">
        <v>297</v>
      </c>
    </row>
    <row r="535" spans="1:10" x14ac:dyDescent="0.2">
      <c r="A535" s="168" t="s">
        <v>1653</v>
      </c>
      <c r="B535" s="168" t="s">
        <v>1654</v>
      </c>
      <c r="C535" s="168" t="s">
        <v>1652</v>
      </c>
      <c r="D535" s="168">
        <v>65</v>
      </c>
      <c r="E535" s="168" t="s">
        <v>98</v>
      </c>
      <c r="F535" s="155"/>
      <c r="G535" s="155"/>
      <c r="H535" s="155"/>
      <c r="I535" s="170">
        <v>1</v>
      </c>
      <c r="J535" s="171" t="s">
        <v>297</v>
      </c>
    </row>
    <row r="536" spans="1:10" x14ac:dyDescent="0.2">
      <c r="A536" s="168" t="s">
        <v>1655</v>
      </c>
      <c r="B536" s="168" t="s">
        <v>1656</v>
      </c>
      <c r="C536" s="168" t="s">
        <v>1652</v>
      </c>
      <c r="D536" s="168">
        <v>65</v>
      </c>
      <c r="E536" s="168" t="s">
        <v>98</v>
      </c>
      <c r="F536" s="155"/>
      <c r="G536" s="155"/>
      <c r="H536" s="155"/>
      <c r="I536" s="155"/>
      <c r="J536" s="171" t="s">
        <v>297</v>
      </c>
    </row>
    <row r="537" spans="1:10" x14ac:dyDescent="0.2">
      <c r="A537" s="168" t="s">
        <v>1657</v>
      </c>
      <c r="B537" s="168" t="s">
        <v>1658</v>
      </c>
      <c r="C537" s="168" t="s">
        <v>1659</v>
      </c>
      <c r="D537" s="168">
        <v>65</v>
      </c>
      <c r="E537" s="168" t="s">
        <v>101</v>
      </c>
      <c r="F537" s="155"/>
      <c r="G537" s="155"/>
      <c r="H537" s="155"/>
      <c r="I537" s="155"/>
      <c r="J537" s="171" t="s">
        <v>297</v>
      </c>
    </row>
    <row r="538" spans="1:10" x14ac:dyDescent="0.2">
      <c r="A538" s="168" t="s">
        <v>1660</v>
      </c>
      <c r="B538" s="168" t="s">
        <v>1661</v>
      </c>
      <c r="C538" s="168" t="s">
        <v>1652</v>
      </c>
      <c r="D538" s="168">
        <v>65</v>
      </c>
      <c r="E538" s="168" t="s">
        <v>101</v>
      </c>
      <c r="F538" s="155"/>
      <c r="G538" s="155"/>
      <c r="H538" s="155"/>
      <c r="I538" s="155"/>
      <c r="J538" s="171" t="s">
        <v>297</v>
      </c>
    </row>
    <row r="539" spans="1:10" x14ac:dyDescent="0.2">
      <c r="A539" s="168" t="s">
        <v>1662</v>
      </c>
      <c r="B539" s="168" t="s">
        <v>1663</v>
      </c>
      <c r="C539" s="168" t="s">
        <v>1652</v>
      </c>
      <c r="D539" s="168">
        <v>65</v>
      </c>
      <c r="E539" s="168" t="s">
        <v>284</v>
      </c>
      <c r="F539" s="155"/>
      <c r="G539" s="155"/>
      <c r="H539" s="155"/>
      <c r="I539" s="155"/>
      <c r="J539" s="172" t="s">
        <v>297</v>
      </c>
    </row>
    <row r="540" spans="1:10" x14ac:dyDescent="0.2">
      <c r="A540" s="168" t="s">
        <v>1664</v>
      </c>
      <c r="B540" s="168" t="s">
        <v>1665</v>
      </c>
      <c r="C540" s="168" t="s">
        <v>1652</v>
      </c>
      <c r="D540" s="168">
        <v>65</v>
      </c>
      <c r="E540" s="168" t="s">
        <v>284</v>
      </c>
      <c r="F540" s="155"/>
      <c r="G540" s="155"/>
      <c r="H540" s="155"/>
      <c r="I540" s="155"/>
      <c r="J540" s="171" t="s">
        <v>285</v>
      </c>
    </row>
    <row r="541" spans="1:10" x14ac:dyDescent="0.2">
      <c r="A541" s="168" t="s">
        <v>1666</v>
      </c>
      <c r="B541" s="168" t="s">
        <v>1667</v>
      </c>
      <c r="C541" s="168" t="s">
        <v>1652</v>
      </c>
      <c r="D541" s="168">
        <v>65</v>
      </c>
      <c r="E541" s="168" t="s">
        <v>284</v>
      </c>
      <c r="F541" s="173" t="s">
        <v>34</v>
      </c>
      <c r="G541" s="168"/>
      <c r="H541" s="155"/>
      <c r="I541" s="168"/>
      <c r="J541" s="172" t="s">
        <v>297</v>
      </c>
    </row>
    <row r="542" spans="1:10" x14ac:dyDescent="0.2">
      <c r="A542" s="168" t="s">
        <v>1668</v>
      </c>
      <c r="B542" s="168" t="s">
        <v>1669</v>
      </c>
      <c r="C542" s="168" t="s">
        <v>1670</v>
      </c>
      <c r="D542" s="168">
        <v>65</v>
      </c>
      <c r="E542" s="168" t="s">
        <v>101</v>
      </c>
      <c r="F542" s="155"/>
      <c r="G542" s="169">
        <v>1</v>
      </c>
      <c r="H542" s="155"/>
      <c r="I542" s="155"/>
      <c r="J542" s="171" t="s">
        <v>297</v>
      </c>
    </row>
    <row r="543" spans="1:10" x14ac:dyDescent="0.2">
      <c r="A543" s="168" t="s">
        <v>1671</v>
      </c>
      <c r="B543" s="168" t="s">
        <v>1672</v>
      </c>
      <c r="C543" s="168" t="s">
        <v>1673</v>
      </c>
      <c r="D543" s="168">
        <v>65</v>
      </c>
      <c r="E543" s="168" t="s">
        <v>284</v>
      </c>
      <c r="F543" s="155"/>
      <c r="G543" s="155"/>
      <c r="H543" s="155"/>
      <c r="I543" s="155"/>
      <c r="J543" s="171" t="s">
        <v>285</v>
      </c>
    </row>
    <row r="544" spans="1:10" x14ac:dyDescent="0.2">
      <c r="A544" s="168" t="s">
        <v>1674</v>
      </c>
      <c r="B544" s="168" t="s">
        <v>1675</v>
      </c>
      <c r="C544" s="168" t="s">
        <v>1676</v>
      </c>
      <c r="D544" s="168">
        <v>65</v>
      </c>
      <c r="E544" s="168" t="s">
        <v>284</v>
      </c>
      <c r="F544" s="155"/>
      <c r="G544" s="169">
        <v>1</v>
      </c>
      <c r="H544" s="155"/>
      <c r="I544" s="155"/>
      <c r="J544" s="171" t="s">
        <v>285</v>
      </c>
    </row>
    <row r="545" spans="1:10" x14ac:dyDescent="0.2">
      <c r="A545" s="168" t="s">
        <v>1677</v>
      </c>
      <c r="B545" s="168" t="s">
        <v>1678</v>
      </c>
      <c r="C545" s="168" t="s">
        <v>1670</v>
      </c>
      <c r="D545" s="168">
        <v>65</v>
      </c>
      <c r="E545" s="168" t="s">
        <v>98</v>
      </c>
      <c r="F545" s="155"/>
      <c r="G545" s="169">
        <v>1</v>
      </c>
      <c r="H545" s="155"/>
      <c r="I545" s="155"/>
      <c r="J545" s="171" t="s">
        <v>297</v>
      </c>
    </row>
    <row r="546" spans="1:10" x14ac:dyDescent="0.2">
      <c r="A546" s="168" t="s">
        <v>1679</v>
      </c>
      <c r="B546" s="168" t="s">
        <v>1680</v>
      </c>
      <c r="C546" s="168" t="s">
        <v>1632</v>
      </c>
      <c r="D546" s="168">
        <v>65</v>
      </c>
      <c r="E546" s="168" t="s">
        <v>98</v>
      </c>
      <c r="F546" s="155"/>
      <c r="G546" s="155"/>
      <c r="H546" s="155"/>
      <c r="I546" s="155"/>
      <c r="J546" s="171" t="s">
        <v>297</v>
      </c>
    </row>
    <row r="547" spans="1:10" x14ac:dyDescent="0.2">
      <c r="A547" s="168" t="s">
        <v>1681</v>
      </c>
      <c r="B547" s="168" t="s">
        <v>1682</v>
      </c>
      <c r="C547" s="168" t="s">
        <v>1652</v>
      </c>
      <c r="D547" s="168">
        <v>65</v>
      </c>
      <c r="E547" s="168" t="s">
        <v>101</v>
      </c>
      <c r="F547" s="155"/>
      <c r="G547" s="155"/>
      <c r="H547" s="155"/>
      <c r="I547" s="155"/>
      <c r="J547" s="171" t="s">
        <v>297</v>
      </c>
    </row>
    <row r="548" spans="1:10" x14ac:dyDescent="0.2">
      <c r="A548" s="168" t="s">
        <v>1683</v>
      </c>
      <c r="B548" s="168" t="s">
        <v>1684</v>
      </c>
      <c r="C548" s="168" t="s">
        <v>1652</v>
      </c>
      <c r="D548" s="168">
        <v>65</v>
      </c>
      <c r="E548" s="168" t="s">
        <v>284</v>
      </c>
      <c r="F548" s="155"/>
      <c r="G548" s="155"/>
      <c r="H548" s="155"/>
      <c r="I548" s="155"/>
      <c r="J548" s="171" t="s">
        <v>297</v>
      </c>
    </row>
    <row r="549" spans="1:10" x14ac:dyDescent="0.2">
      <c r="A549" s="168" t="s">
        <v>1685</v>
      </c>
      <c r="B549" s="168" t="s">
        <v>1686</v>
      </c>
      <c r="C549" s="168" t="s">
        <v>1629</v>
      </c>
      <c r="D549" s="168">
        <v>65</v>
      </c>
      <c r="E549" s="168" t="s">
        <v>284</v>
      </c>
      <c r="F549" s="155"/>
      <c r="G549" s="155"/>
      <c r="H549" s="155"/>
      <c r="I549" s="155"/>
      <c r="J549" s="171" t="s">
        <v>285</v>
      </c>
    </row>
    <row r="550" spans="1:10" x14ac:dyDescent="0.2">
      <c r="A550" s="168" t="s">
        <v>1687</v>
      </c>
      <c r="B550" s="168" t="s">
        <v>1688</v>
      </c>
      <c r="C550" s="168" t="s">
        <v>1689</v>
      </c>
      <c r="D550" s="168">
        <v>65</v>
      </c>
      <c r="E550" s="168" t="s">
        <v>284</v>
      </c>
      <c r="F550" s="155"/>
      <c r="G550" s="155"/>
      <c r="H550" s="155"/>
      <c r="I550" s="155"/>
      <c r="J550" s="171" t="s">
        <v>285</v>
      </c>
    </row>
    <row r="551" spans="1:10" x14ac:dyDescent="0.2">
      <c r="A551" s="168" t="s">
        <v>1690</v>
      </c>
      <c r="B551" s="168" t="s">
        <v>1691</v>
      </c>
      <c r="C551" s="168" t="s">
        <v>1626</v>
      </c>
      <c r="D551" s="168">
        <v>65</v>
      </c>
      <c r="E551" s="168" t="s">
        <v>284</v>
      </c>
      <c r="F551" s="155"/>
      <c r="G551" s="155"/>
      <c r="H551" s="155"/>
      <c r="I551" s="155"/>
      <c r="J551" s="171" t="s">
        <v>285</v>
      </c>
    </row>
    <row r="552" spans="1:10" x14ac:dyDescent="0.2">
      <c r="A552" s="193" t="s">
        <v>1692</v>
      </c>
      <c r="B552" s="168" t="s">
        <v>1693</v>
      </c>
      <c r="C552" s="168" t="s">
        <v>1652</v>
      </c>
      <c r="D552" s="174">
        <v>65</v>
      </c>
      <c r="E552" s="197" t="s">
        <v>418</v>
      </c>
      <c r="F552" s="155"/>
      <c r="G552" s="175">
        <v>1</v>
      </c>
      <c r="H552" s="155"/>
      <c r="I552" s="155"/>
      <c r="J552" s="171" t="s">
        <v>285</v>
      </c>
    </row>
    <row r="553" spans="1:10" x14ac:dyDescent="0.2">
      <c r="A553" s="168" t="s">
        <v>1694</v>
      </c>
      <c r="B553" s="168" t="s">
        <v>1695</v>
      </c>
      <c r="C553" s="168" t="s">
        <v>1696</v>
      </c>
      <c r="D553" s="174">
        <v>65</v>
      </c>
      <c r="E553" s="174" t="s">
        <v>96</v>
      </c>
      <c r="F553" s="155"/>
      <c r="G553" s="175">
        <v>1</v>
      </c>
      <c r="H553" s="155"/>
      <c r="I553" s="155"/>
      <c r="J553" s="171" t="s">
        <v>285</v>
      </c>
    </row>
    <row r="554" spans="1:10" x14ac:dyDescent="0.2">
      <c r="A554" s="168" t="s">
        <v>1697</v>
      </c>
      <c r="B554" s="168" t="s">
        <v>1698</v>
      </c>
      <c r="C554" s="168" t="s">
        <v>1652</v>
      </c>
      <c r="D554" s="168">
        <v>65</v>
      </c>
      <c r="E554" s="168" t="s">
        <v>284</v>
      </c>
      <c r="F554" s="155"/>
      <c r="G554" s="155"/>
      <c r="H554" s="155"/>
      <c r="I554" s="155"/>
      <c r="J554" s="171" t="s">
        <v>297</v>
      </c>
    </row>
    <row r="555" spans="1:10" x14ac:dyDescent="0.2">
      <c r="A555" s="168" t="s">
        <v>1699</v>
      </c>
      <c r="B555" s="168" t="s">
        <v>1700</v>
      </c>
      <c r="C555" s="168" t="s">
        <v>1652</v>
      </c>
      <c r="D555" s="168">
        <v>65</v>
      </c>
      <c r="E555" s="168" t="s">
        <v>284</v>
      </c>
      <c r="F555" s="155"/>
      <c r="G555" s="155"/>
      <c r="H555" s="155"/>
      <c r="I555" s="155"/>
      <c r="J555" s="171" t="s">
        <v>297</v>
      </c>
    </row>
    <row r="556" spans="1:10" x14ac:dyDescent="0.2">
      <c r="A556" s="168" t="s">
        <v>1701</v>
      </c>
      <c r="B556" s="168" t="s">
        <v>1702</v>
      </c>
      <c r="C556" s="168" t="s">
        <v>1620</v>
      </c>
      <c r="D556" s="168">
        <v>65</v>
      </c>
      <c r="E556" s="168" t="s">
        <v>284</v>
      </c>
      <c r="F556" s="155"/>
      <c r="G556" s="155"/>
      <c r="H556" s="155"/>
      <c r="I556" s="170">
        <v>1</v>
      </c>
      <c r="J556" s="171" t="s">
        <v>285</v>
      </c>
    </row>
    <row r="557" spans="1:10" x14ac:dyDescent="0.2">
      <c r="A557" s="168" t="s">
        <v>1703</v>
      </c>
      <c r="B557" s="168" t="s">
        <v>1704</v>
      </c>
      <c r="C557" s="168" t="s">
        <v>1670</v>
      </c>
      <c r="D557" s="168">
        <v>65</v>
      </c>
      <c r="E557" s="168" t="s">
        <v>284</v>
      </c>
      <c r="F557" s="155"/>
      <c r="G557" s="169">
        <v>1</v>
      </c>
      <c r="H557" s="155"/>
      <c r="I557" s="155"/>
      <c r="J557" s="171" t="s">
        <v>297</v>
      </c>
    </row>
    <row r="558" spans="1:10" x14ac:dyDescent="0.2">
      <c r="A558" s="168" t="s">
        <v>1705</v>
      </c>
      <c r="B558" s="168" t="s">
        <v>1706</v>
      </c>
      <c r="C558" s="168" t="s">
        <v>1652</v>
      </c>
      <c r="D558" s="168">
        <v>65</v>
      </c>
      <c r="E558" s="168" t="s">
        <v>101</v>
      </c>
      <c r="F558" s="155"/>
      <c r="G558" s="155"/>
      <c r="H558" s="155"/>
      <c r="I558" s="155"/>
      <c r="J558" s="171" t="s">
        <v>297</v>
      </c>
    </row>
    <row r="559" spans="1:10" x14ac:dyDescent="0.2">
      <c r="A559" s="168" t="s">
        <v>1707</v>
      </c>
      <c r="B559" s="168" t="s">
        <v>1708</v>
      </c>
      <c r="C559" s="168" t="s">
        <v>1709</v>
      </c>
      <c r="D559" s="168">
        <v>66</v>
      </c>
      <c r="E559" s="168" t="s">
        <v>284</v>
      </c>
      <c r="F559" s="155"/>
      <c r="G559" s="155"/>
      <c r="H559" s="155"/>
      <c r="I559" s="155"/>
      <c r="J559" s="171" t="s">
        <v>297</v>
      </c>
    </row>
    <row r="560" spans="1:10" x14ac:dyDescent="0.2">
      <c r="A560" s="168" t="s">
        <v>1710</v>
      </c>
      <c r="B560" s="168" t="s">
        <v>1711</v>
      </c>
      <c r="C560" s="168" t="s">
        <v>1712</v>
      </c>
      <c r="D560" s="168">
        <v>66</v>
      </c>
      <c r="E560" s="168" t="s">
        <v>100</v>
      </c>
      <c r="F560" s="155"/>
      <c r="G560" s="155"/>
      <c r="H560" s="155"/>
      <c r="I560" s="155"/>
      <c r="J560" s="171" t="s">
        <v>285</v>
      </c>
    </row>
    <row r="561" spans="1:10" x14ac:dyDescent="0.2">
      <c r="A561" s="168" t="s">
        <v>1713</v>
      </c>
      <c r="B561" s="168" t="s">
        <v>1714</v>
      </c>
      <c r="C561" s="168" t="s">
        <v>1715</v>
      </c>
      <c r="D561" s="168">
        <v>66</v>
      </c>
      <c r="E561" s="168" t="s">
        <v>284</v>
      </c>
      <c r="F561" s="168"/>
      <c r="G561" s="175">
        <v>1</v>
      </c>
      <c r="H561" s="155"/>
      <c r="I561" s="168"/>
      <c r="J561" s="171" t="s">
        <v>285</v>
      </c>
    </row>
    <row r="562" spans="1:10" x14ac:dyDescent="0.2">
      <c r="A562" s="168" t="s">
        <v>1716</v>
      </c>
      <c r="B562" s="168" t="s">
        <v>1717</v>
      </c>
      <c r="C562" s="168" t="s">
        <v>1718</v>
      </c>
      <c r="D562" s="168">
        <v>66</v>
      </c>
      <c r="E562" s="168" t="s">
        <v>284</v>
      </c>
      <c r="F562" s="168"/>
      <c r="G562" s="175">
        <v>1</v>
      </c>
      <c r="H562" s="155"/>
      <c r="I562" s="168"/>
      <c r="J562" s="171" t="s">
        <v>285</v>
      </c>
    </row>
    <row r="563" spans="1:10" x14ac:dyDescent="0.2">
      <c r="A563" s="168" t="s">
        <v>1719</v>
      </c>
      <c r="B563" s="168" t="s">
        <v>1720</v>
      </c>
      <c r="C563" s="168" t="s">
        <v>1721</v>
      </c>
      <c r="D563" s="168">
        <v>66</v>
      </c>
      <c r="E563" s="168" t="s">
        <v>98</v>
      </c>
      <c r="F563" s="155"/>
      <c r="G563" s="155"/>
      <c r="H563" s="155"/>
      <c r="I563" s="155"/>
      <c r="J563" s="171" t="s">
        <v>297</v>
      </c>
    </row>
    <row r="564" spans="1:10" x14ac:dyDescent="0.2">
      <c r="A564" s="168" t="s">
        <v>1722</v>
      </c>
      <c r="B564" s="168" t="s">
        <v>1723</v>
      </c>
      <c r="C564" s="168" t="s">
        <v>1721</v>
      </c>
      <c r="D564" s="168">
        <v>66</v>
      </c>
      <c r="E564" s="168" t="s">
        <v>100</v>
      </c>
      <c r="F564" s="155"/>
      <c r="G564" s="155"/>
      <c r="H564" s="181">
        <v>1</v>
      </c>
      <c r="I564" s="155"/>
      <c r="J564" s="171" t="s">
        <v>297</v>
      </c>
    </row>
    <row r="565" spans="1:10" x14ac:dyDescent="0.2">
      <c r="A565" s="168" t="s">
        <v>1724</v>
      </c>
      <c r="B565" s="168" t="s">
        <v>1725</v>
      </c>
      <c r="C565" s="168" t="s">
        <v>1726</v>
      </c>
      <c r="D565" s="168">
        <v>66</v>
      </c>
      <c r="E565" s="168" t="s">
        <v>284</v>
      </c>
      <c r="F565" s="173" t="s">
        <v>92</v>
      </c>
      <c r="G565" s="155"/>
      <c r="H565" s="181">
        <v>1</v>
      </c>
      <c r="I565" s="155"/>
      <c r="J565" s="171" t="s">
        <v>297</v>
      </c>
    </row>
    <row r="566" spans="1:10" x14ac:dyDescent="0.2">
      <c r="A566" s="168" t="s">
        <v>1727</v>
      </c>
      <c r="B566" s="168" t="s">
        <v>1728</v>
      </c>
      <c r="C566" s="168" t="s">
        <v>1721</v>
      </c>
      <c r="D566" s="168">
        <v>66</v>
      </c>
      <c r="E566" s="168" t="s">
        <v>100</v>
      </c>
      <c r="F566" s="155"/>
      <c r="G566" s="155"/>
      <c r="H566" s="155"/>
      <c r="I566" s="155"/>
      <c r="J566" s="171" t="s">
        <v>297</v>
      </c>
    </row>
    <row r="567" spans="1:10" x14ac:dyDescent="0.2">
      <c r="A567" s="168" t="s">
        <v>1729</v>
      </c>
      <c r="B567" s="168" t="s">
        <v>1730</v>
      </c>
      <c r="C567" s="168" t="s">
        <v>1726</v>
      </c>
      <c r="D567" s="168">
        <v>66</v>
      </c>
      <c r="E567" s="168" t="s">
        <v>284</v>
      </c>
      <c r="F567" s="173" t="s">
        <v>34</v>
      </c>
      <c r="G567" s="155"/>
      <c r="H567" s="181">
        <v>1</v>
      </c>
      <c r="I567" s="155"/>
      <c r="J567" s="171" t="s">
        <v>297</v>
      </c>
    </row>
    <row r="568" spans="1:10" x14ac:dyDescent="0.2">
      <c r="A568" s="168" t="s">
        <v>1731</v>
      </c>
      <c r="B568" s="168" t="s">
        <v>1732</v>
      </c>
      <c r="C568" s="168" t="s">
        <v>1726</v>
      </c>
      <c r="D568" s="168">
        <v>66</v>
      </c>
      <c r="E568" s="168" t="s">
        <v>284</v>
      </c>
      <c r="F568" s="155"/>
      <c r="G568" s="155"/>
      <c r="H568" s="155"/>
      <c r="I568" s="155"/>
      <c r="J568" s="171" t="s">
        <v>285</v>
      </c>
    </row>
    <row r="569" spans="1:10" x14ac:dyDescent="0.2">
      <c r="A569" s="168" t="s">
        <v>1733</v>
      </c>
      <c r="B569" s="168" t="s">
        <v>1734</v>
      </c>
      <c r="C569" s="168" t="s">
        <v>1726</v>
      </c>
      <c r="D569" s="168">
        <v>66</v>
      </c>
      <c r="E569" s="168" t="s">
        <v>284</v>
      </c>
      <c r="F569" s="173" t="s">
        <v>92</v>
      </c>
      <c r="G569" s="155"/>
      <c r="H569" s="155"/>
      <c r="I569" s="155"/>
      <c r="J569" s="171" t="s">
        <v>297</v>
      </c>
    </row>
    <row r="570" spans="1:10" x14ac:dyDescent="0.2">
      <c r="A570" s="168" t="s">
        <v>1735</v>
      </c>
      <c r="B570" s="168" t="s">
        <v>1736</v>
      </c>
      <c r="C570" s="168" t="s">
        <v>1726</v>
      </c>
      <c r="D570" s="168">
        <v>66</v>
      </c>
      <c r="E570" s="168" t="s">
        <v>284</v>
      </c>
      <c r="F570" s="155"/>
      <c r="G570" s="155"/>
      <c r="H570" s="155"/>
      <c r="I570" s="155"/>
      <c r="J570" s="171" t="s">
        <v>297</v>
      </c>
    </row>
    <row r="571" spans="1:10" x14ac:dyDescent="0.2">
      <c r="A571" s="168" t="s">
        <v>1737</v>
      </c>
      <c r="B571" s="168" t="s">
        <v>1738</v>
      </c>
      <c r="C571" s="168" t="s">
        <v>1739</v>
      </c>
      <c r="D571" s="168">
        <v>66</v>
      </c>
      <c r="E571" s="168" t="s">
        <v>100</v>
      </c>
      <c r="F571" s="155"/>
      <c r="G571" s="155"/>
      <c r="H571" s="155"/>
      <c r="I571" s="155"/>
      <c r="J571" s="171" t="s">
        <v>297</v>
      </c>
    </row>
    <row r="572" spans="1:10" x14ac:dyDescent="0.2">
      <c r="A572" s="168" t="s">
        <v>1740</v>
      </c>
      <c r="B572" s="168" t="s">
        <v>1741</v>
      </c>
      <c r="C572" s="168" t="s">
        <v>1742</v>
      </c>
      <c r="D572" s="168">
        <v>66</v>
      </c>
      <c r="E572" s="168" t="s">
        <v>284</v>
      </c>
      <c r="F572" s="155"/>
      <c r="G572" s="155"/>
      <c r="H572" s="155"/>
      <c r="I572" s="155"/>
      <c r="J572" s="171" t="s">
        <v>285</v>
      </c>
    </row>
    <row r="573" spans="1:10" x14ac:dyDescent="0.2">
      <c r="A573" s="168" t="s">
        <v>1743</v>
      </c>
      <c r="B573" s="168" t="s">
        <v>1744</v>
      </c>
      <c r="C573" s="168" t="s">
        <v>1745</v>
      </c>
      <c r="D573" s="168">
        <v>66</v>
      </c>
      <c r="E573" s="168" t="s">
        <v>101</v>
      </c>
      <c r="F573" s="155"/>
      <c r="G573" s="155"/>
      <c r="H573" s="155"/>
      <c r="I573" s="155"/>
      <c r="J573" s="171" t="s">
        <v>285</v>
      </c>
    </row>
    <row r="574" spans="1:10" x14ac:dyDescent="0.2">
      <c r="A574" s="168" t="s">
        <v>1746</v>
      </c>
      <c r="B574" s="168" t="s">
        <v>1747</v>
      </c>
      <c r="C574" s="168" t="s">
        <v>1748</v>
      </c>
      <c r="D574" s="168">
        <v>66</v>
      </c>
      <c r="E574" s="168" t="s">
        <v>284</v>
      </c>
      <c r="F574" s="155"/>
      <c r="G574" s="155"/>
      <c r="H574" s="155"/>
      <c r="I574" s="155"/>
      <c r="J574" s="171" t="s">
        <v>285</v>
      </c>
    </row>
    <row r="575" spans="1:10" x14ac:dyDescent="0.2">
      <c r="A575" s="168" t="s">
        <v>1749</v>
      </c>
      <c r="B575" s="168" t="s">
        <v>1750</v>
      </c>
      <c r="C575" s="168" t="s">
        <v>1751</v>
      </c>
      <c r="D575" s="168">
        <v>66</v>
      </c>
      <c r="E575" s="168" t="s">
        <v>284</v>
      </c>
      <c r="F575" s="168"/>
      <c r="G575" s="175">
        <v>1</v>
      </c>
      <c r="H575" s="155"/>
      <c r="I575" s="168"/>
      <c r="J575" s="171" t="s">
        <v>285</v>
      </c>
    </row>
    <row r="576" spans="1:10" x14ac:dyDescent="0.2">
      <c r="A576" s="168" t="s">
        <v>1752</v>
      </c>
      <c r="B576" s="168" t="s">
        <v>1753</v>
      </c>
      <c r="C576" s="168" t="s">
        <v>1754</v>
      </c>
      <c r="D576" s="168">
        <v>66</v>
      </c>
      <c r="E576" s="168" t="s">
        <v>284</v>
      </c>
      <c r="F576" s="155"/>
      <c r="G576" s="155"/>
      <c r="H576" s="155"/>
      <c r="I576" s="155"/>
      <c r="J576" s="171" t="s">
        <v>297</v>
      </c>
    </row>
    <row r="577" spans="1:10" x14ac:dyDescent="0.2">
      <c r="A577" s="168" t="s">
        <v>1755</v>
      </c>
      <c r="B577" s="168" t="s">
        <v>1756</v>
      </c>
      <c r="C577" s="168" t="s">
        <v>1757</v>
      </c>
      <c r="D577" s="168">
        <v>66</v>
      </c>
      <c r="E577" s="168" t="s">
        <v>284</v>
      </c>
      <c r="F577" s="155"/>
      <c r="G577" s="155"/>
      <c r="H577" s="155"/>
      <c r="I577" s="155"/>
      <c r="J577" s="171" t="s">
        <v>285</v>
      </c>
    </row>
    <row r="578" spans="1:10" x14ac:dyDescent="0.2">
      <c r="A578" s="168" t="s">
        <v>1758</v>
      </c>
      <c r="B578" s="168" t="s">
        <v>1759</v>
      </c>
      <c r="C578" s="168" t="s">
        <v>1760</v>
      </c>
      <c r="D578" s="168">
        <v>66</v>
      </c>
      <c r="E578" s="168" t="s">
        <v>284</v>
      </c>
      <c r="F578" s="168"/>
      <c r="G578" s="175">
        <v>1</v>
      </c>
      <c r="H578" s="155"/>
      <c r="I578" s="168"/>
      <c r="J578" s="171" t="s">
        <v>297</v>
      </c>
    </row>
    <row r="579" spans="1:10" x14ac:dyDescent="0.2">
      <c r="A579" s="192" t="s">
        <v>1761</v>
      </c>
      <c r="B579" s="209" t="s">
        <v>2198</v>
      </c>
      <c r="C579" s="168" t="s">
        <v>1757</v>
      </c>
      <c r="D579" s="168">
        <v>66</v>
      </c>
      <c r="E579" s="192" t="s">
        <v>418</v>
      </c>
      <c r="F579" s="155"/>
      <c r="G579" s="155"/>
      <c r="H579" s="155"/>
      <c r="I579" s="155"/>
      <c r="J579" s="180" t="s">
        <v>297</v>
      </c>
    </row>
    <row r="580" spans="1:10" x14ac:dyDescent="0.2">
      <c r="A580" s="168" t="s">
        <v>1762</v>
      </c>
      <c r="B580" s="168" t="s">
        <v>1763</v>
      </c>
      <c r="C580" s="168" t="s">
        <v>1726</v>
      </c>
      <c r="D580" s="168">
        <v>66</v>
      </c>
      <c r="E580" s="168" t="s">
        <v>284</v>
      </c>
      <c r="F580" s="173" t="s">
        <v>34</v>
      </c>
      <c r="G580" s="155"/>
      <c r="H580" s="181">
        <v>1</v>
      </c>
      <c r="I580" s="155"/>
      <c r="J580" s="171" t="s">
        <v>297</v>
      </c>
    </row>
    <row r="581" spans="1:10" x14ac:dyDescent="0.2">
      <c r="A581" s="168" t="s">
        <v>1764</v>
      </c>
      <c r="B581" s="168" t="s">
        <v>1765</v>
      </c>
      <c r="C581" s="168" t="s">
        <v>1721</v>
      </c>
      <c r="D581" s="168">
        <v>66</v>
      </c>
      <c r="E581" s="168" t="s">
        <v>284</v>
      </c>
      <c r="F581" s="173" t="s">
        <v>34</v>
      </c>
      <c r="G581" s="155"/>
      <c r="H581" s="181">
        <v>1</v>
      </c>
      <c r="I581" s="155"/>
      <c r="J581" s="171" t="s">
        <v>297</v>
      </c>
    </row>
    <row r="582" spans="1:10" x14ac:dyDescent="0.2">
      <c r="A582" s="155" t="s">
        <v>1766</v>
      </c>
      <c r="B582" s="168" t="s">
        <v>1767</v>
      </c>
      <c r="C582" s="168" t="s">
        <v>1768</v>
      </c>
      <c r="D582" s="168">
        <v>66</v>
      </c>
      <c r="E582" s="168" t="s">
        <v>100</v>
      </c>
      <c r="F582" s="155"/>
      <c r="G582" s="175">
        <v>1</v>
      </c>
      <c r="H582" s="155"/>
      <c r="I582" s="177">
        <v>1</v>
      </c>
      <c r="J582" s="184" t="s">
        <v>285</v>
      </c>
    </row>
    <row r="583" spans="1:10" x14ac:dyDescent="0.2">
      <c r="A583" s="168" t="s">
        <v>1769</v>
      </c>
      <c r="B583" s="168" t="s">
        <v>1770</v>
      </c>
      <c r="C583" s="168" t="s">
        <v>1726</v>
      </c>
      <c r="D583" s="168">
        <v>66</v>
      </c>
      <c r="E583" s="168" t="s">
        <v>95</v>
      </c>
      <c r="F583" s="155"/>
      <c r="G583" s="155"/>
      <c r="H583" s="155"/>
      <c r="I583" s="155"/>
      <c r="J583" s="171" t="s">
        <v>297</v>
      </c>
    </row>
    <row r="584" spans="1:10" x14ac:dyDescent="0.2">
      <c r="A584" s="168" t="s">
        <v>1771</v>
      </c>
      <c r="B584" s="168" t="s">
        <v>1772</v>
      </c>
      <c r="C584" s="168" t="s">
        <v>1773</v>
      </c>
      <c r="D584" s="168">
        <v>66</v>
      </c>
      <c r="E584" s="168" t="s">
        <v>284</v>
      </c>
      <c r="F584" s="155"/>
      <c r="G584" s="155"/>
      <c r="H584" s="155"/>
      <c r="I584" s="155"/>
      <c r="J584" s="171" t="s">
        <v>285</v>
      </c>
    </row>
    <row r="585" spans="1:10" x14ac:dyDescent="0.2">
      <c r="A585" s="168" t="s">
        <v>1774</v>
      </c>
      <c r="B585" s="168" t="s">
        <v>1775</v>
      </c>
      <c r="C585" s="168" t="s">
        <v>1776</v>
      </c>
      <c r="D585" s="168">
        <v>66</v>
      </c>
      <c r="E585" s="168" t="s">
        <v>284</v>
      </c>
      <c r="F585" s="155"/>
      <c r="G585" s="155"/>
      <c r="H585" s="155"/>
      <c r="I585" s="155"/>
      <c r="J585" s="171" t="s">
        <v>297</v>
      </c>
    </row>
    <row r="586" spans="1:10" x14ac:dyDescent="0.2">
      <c r="A586" s="168" t="s">
        <v>1777</v>
      </c>
      <c r="B586" s="168" t="s">
        <v>1778</v>
      </c>
      <c r="C586" s="168" t="s">
        <v>1721</v>
      </c>
      <c r="D586" s="168">
        <v>66</v>
      </c>
      <c r="E586" s="168" t="s">
        <v>101</v>
      </c>
      <c r="F586" s="155"/>
      <c r="G586" s="155"/>
      <c r="H586" s="155"/>
      <c r="I586" s="155"/>
      <c r="J586" s="171" t="s">
        <v>285</v>
      </c>
    </row>
    <row r="587" spans="1:10" x14ac:dyDescent="0.2">
      <c r="A587" s="168" t="s">
        <v>1779</v>
      </c>
      <c r="B587" s="168" t="s">
        <v>1780</v>
      </c>
      <c r="C587" s="168" t="s">
        <v>1781</v>
      </c>
      <c r="D587" s="168">
        <v>66</v>
      </c>
      <c r="E587" s="168" t="s">
        <v>284</v>
      </c>
      <c r="F587" s="155"/>
      <c r="G587" s="155"/>
      <c r="H587" s="155"/>
      <c r="I587" s="155"/>
      <c r="J587" s="171" t="s">
        <v>285</v>
      </c>
    </row>
    <row r="588" spans="1:10" x14ac:dyDescent="0.2">
      <c r="A588" s="168" t="s">
        <v>1782</v>
      </c>
      <c r="B588" s="168" t="s">
        <v>1783</v>
      </c>
      <c r="C588" s="168" t="s">
        <v>1721</v>
      </c>
      <c r="D588" s="168">
        <v>66</v>
      </c>
      <c r="E588" s="168" t="s">
        <v>284</v>
      </c>
      <c r="F588" s="173" t="s">
        <v>92</v>
      </c>
      <c r="G588" s="155"/>
      <c r="H588" s="181">
        <v>1</v>
      </c>
      <c r="I588" s="155"/>
      <c r="J588" s="171" t="s">
        <v>297</v>
      </c>
    </row>
    <row r="589" spans="1:10" x14ac:dyDescent="0.2">
      <c r="A589" s="168" t="s">
        <v>1784</v>
      </c>
      <c r="B589" s="168" t="s">
        <v>1785</v>
      </c>
      <c r="C589" s="168" t="s">
        <v>1786</v>
      </c>
      <c r="D589" s="168">
        <v>66</v>
      </c>
      <c r="E589" s="168" t="s">
        <v>284</v>
      </c>
      <c r="F589" s="155"/>
      <c r="G589" s="155"/>
      <c r="H589" s="155"/>
      <c r="I589" s="155"/>
      <c r="J589" s="171" t="s">
        <v>297</v>
      </c>
    </row>
    <row r="590" spans="1:10" x14ac:dyDescent="0.2">
      <c r="A590" s="168" t="s">
        <v>1787</v>
      </c>
      <c r="B590" s="168" t="s">
        <v>1788</v>
      </c>
      <c r="C590" s="168" t="s">
        <v>1789</v>
      </c>
      <c r="D590" s="168">
        <v>66</v>
      </c>
      <c r="E590" s="168" t="s">
        <v>284</v>
      </c>
      <c r="F590" s="155"/>
      <c r="G590" s="155"/>
      <c r="H590" s="155"/>
      <c r="I590" s="155"/>
      <c r="J590" s="171" t="s">
        <v>285</v>
      </c>
    </row>
    <row r="591" spans="1:10" x14ac:dyDescent="0.2">
      <c r="A591" s="168" t="s">
        <v>1790</v>
      </c>
      <c r="B591" s="168" t="s">
        <v>1791</v>
      </c>
      <c r="C591" s="168" t="s">
        <v>1792</v>
      </c>
      <c r="D591" s="168">
        <v>66</v>
      </c>
      <c r="E591" s="168" t="s">
        <v>284</v>
      </c>
      <c r="F591" s="155"/>
      <c r="G591" s="155"/>
      <c r="H591" s="155"/>
      <c r="I591" s="155"/>
      <c r="J591" s="171" t="s">
        <v>285</v>
      </c>
    </row>
    <row r="592" spans="1:10" x14ac:dyDescent="0.2">
      <c r="A592" s="168" t="s">
        <v>1793</v>
      </c>
      <c r="B592" s="168" t="s">
        <v>1794</v>
      </c>
      <c r="C592" s="168" t="s">
        <v>1795</v>
      </c>
      <c r="D592" s="168">
        <v>66</v>
      </c>
      <c r="E592" s="168" t="s">
        <v>284</v>
      </c>
      <c r="F592" s="168"/>
      <c r="G592" s="175">
        <v>1</v>
      </c>
      <c r="H592" s="155"/>
      <c r="I592" s="177">
        <v>1</v>
      </c>
      <c r="J592" s="171" t="s">
        <v>285</v>
      </c>
    </row>
    <row r="593" spans="1:10" x14ac:dyDescent="0.2">
      <c r="A593" s="168" t="s">
        <v>1796</v>
      </c>
      <c r="B593" s="168" t="s">
        <v>1797</v>
      </c>
      <c r="C593" s="168" t="s">
        <v>1798</v>
      </c>
      <c r="D593" s="168">
        <v>66</v>
      </c>
      <c r="E593" s="168" t="s">
        <v>284</v>
      </c>
      <c r="F593" s="155"/>
      <c r="G593" s="155"/>
      <c r="H593" s="155"/>
      <c r="I593" s="155"/>
      <c r="J593" s="171" t="s">
        <v>285</v>
      </c>
    </row>
    <row r="594" spans="1:10" x14ac:dyDescent="0.2">
      <c r="A594" s="168" t="s">
        <v>1799</v>
      </c>
      <c r="B594" s="168" t="s">
        <v>1800</v>
      </c>
      <c r="C594" s="168" t="s">
        <v>1801</v>
      </c>
      <c r="D594" s="168">
        <v>66</v>
      </c>
      <c r="E594" s="168" t="s">
        <v>284</v>
      </c>
      <c r="F594" s="155"/>
      <c r="G594" s="155"/>
      <c r="H594" s="155"/>
      <c r="I594" s="155"/>
      <c r="J594" s="171" t="s">
        <v>285</v>
      </c>
    </row>
    <row r="595" spans="1:10" ht="15" x14ac:dyDescent="0.25">
      <c r="A595" s="178" t="s">
        <v>1802</v>
      </c>
      <c r="B595" s="168" t="s">
        <v>1803</v>
      </c>
      <c r="C595" s="168" t="s">
        <v>1804</v>
      </c>
      <c r="D595" s="168">
        <v>66</v>
      </c>
      <c r="E595" s="179" t="s">
        <v>96</v>
      </c>
      <c r="F595" s="155"/>
      <c r="G595" s="155"/>
      <c r="H595" s="155"/>
      <c r="I595" s="155"/>
      <c r="J595" s="180" t="s">
        <v>297</v>
      </c>
    </row>
    <row r="596" spans="1:10" x14ac:dyDescent="0.2">
      <c r="A596" s="168" t="s">
        <v>1805</v>
      </c>
      <c r="B596" s="168" t="s">
        <v>1806</v>
      </c>
      <c r="C596" s="168" t="s">
        <v>1721</v>
      </c>
      <c r="D596" s="168">
        <v>66</v>
      </c>
      <c r="E596" s="168" t="s">
        <v>100</v>
      </c>
      <c r="F596" s="155"/>
      <c r="G596" s="155"/>
      <c r="H596" s="181">
        <v>1</v>
      </c>
      <c r="I596" s="155"/>
      <c r="J596" s="171" t="s">
        <v>297</v>
      </c>
    </row>
    <row r="597" spans="1:10" x14ac:dyDescent="0.2">
      <c r="A597" s="168" t="s">
        <v>1807</v>
      </c>
      <c r="B597" s="168" t="s">
        <v>1808</v>
      </c>
      <c r="C597" s="168" t="s">
        <v>1809</v>
      </c>
      <c r="D597" s="168">
        <v>66</v>
      </c>
      <c r="E597" s="168" t="s">
        <v>284</v>
      </c>
      <c r="F597" s="155"/>
      <c r="G597" s="155"/>
      <c r="H597" s="155"/>
      <c r="I597" s="155"/>
      <c r="J597" s="171" t="s">
        <v>285</v>
      </c>
    </row>
    <row r="598" spans="1:10" x14ac:dyDescent="0.2">
      <c r="A598" s="168" t="s">
        <v>1810</v>
      </c>
      <c r="B598" s="168" t="s">
        <v>1811</v>
      </c>
      <c r="C598" s="168" t="s">
        <v>1798</v>
      </c>
      <c r="D598" s="168">
        <v>66</v>
      </c>
      <c r="E598" s="168" t="s">
        <v>100</v>
      </c>
      <c r="F598" s="155"/>
      <c r="G598" s="155"/>
      <c r="H598" s="155"/>
      <c r="I598" s="155"/>
      <c r="J598" s="171" t="s">
        <v>285</v>
      </c>
    </row>
    <row r="599" spans="1:10" x14ac:dyDescent="0.2">
      <c r="A599" s="168" t="s">
        <v>1812</v>
      </c>
      <c r="B599" s="168" t="s">
        <v>1813</v>
      </c>
      <c r="C599" s="168" t="s">
        <v>1814</v>
      </c>
      <c r="D599" s="168">
        <v>66</v>
      </c>
      <c r="E599" s="168" t="s">
        <v>284</v>
      </c>
      <c r="F599" s="155"/>
      <c r="G599" s="155"/>
      <c r="H599" s="155"/>
      <c r="I599" s="155"/>
      <c r="J599" s="171" t="s">
        <v>297</v>
      </c>
    </row>
    <row r="600" spans="1:10" x14ac:dyDescent="0.2">
      <c r="A600" s="168" t="s">
        <v>1815</v>
      </c>
      <c r="B600" s="168" t="s">
        <v>1816</v>
      </c>
      <c r="C600" s="168" t="s">
        <v>1817</v>
      </c>
      <c r="D600" s="168">
        <v>66</v>
      </c>
      <c r="E600" s="168" t="s">
        <v>284</v>
      </c>
      <c r="F600" s="168"/>
      <c r="G600" s="175">
        <v>1</v>
      </c>
      <c r="H600" s="155"/>
      <c r="I600" s="168"/>
      <c r="J600" s="171" t="s">
        <v>297</v>
      </c>
    </row>
    <row r="601" spans="1:10" x14ac:dyDescent="0.2">
      <c r="A601" s="168" t="s">
        <v>1818</v>
      </c>
      <c r="B601" s="168" t="s">
        <v>1819</v>
      </c>
      <c r="C601" s="168" t="s">
        <v>1820</v>
      </c>
      <c r="D601" s="168">
        <v>66</v>
      </c>
      <c r="E601" s="168" t="s">
        <v>284</v>
      </c>
      <c r="F601" s="155"/>
      <c r="G601" s="155"/>
      <c r="H601" s="155"/>
      <c r="I601" s="155"/>
      <c r="J601" s="171" t="s">
        <v>285</v>
      </c>
    </row>
    <row r="602" spans="1:10" x14ac:dyDescent="0.2">
      <c r="A602" s="168" t="s">
        <v>1821</v>
      </c>
      <c r="B602" s="168" t="s">
        <v>1822</v>
      </c>
      <c r="C602" s="168" t="s">
        <v>1804</v>
      </c>
      <c r="D602" s="168">
        <v>66</v>
      </c>
      <c r="E602" s="168" t="s">
        <v>98</v>
      </c>
      <c r="F602" s="155"/>
      <c r="G602" s="155"/>
      <c r="H602" s="155"/>
      <c r="I602" s="155"/>
      <c r="J602" s="171" t="s">
        <v>297</v>
      </c>
    </row>
    <row r="603" spans="1:10" x14ac:dyDescent="0.2">
      <c r="A603" s="186" t="s">
        <v>1823</v>
      </c>
      <c r="B603" s="186" t="s">
        <v>1824</v>
      </c>
      <c r="C603" s="186" t="s">
        <v>1709</v>
      </c>
      <c r="D603" s="186">
        <v>66</v>
      </c>
      <c r="E603" s="168" t="s">
        <v>100</v>
      </c>
      <c r="F603" s="187"/>
      <c r="G603" s="187"/>
      <c r="H603" s="155"/>
      <c r="I603" s="187"/>
      <c r="J603" s="188" t="s">
        <v>285</v>
      </c>
    </row>
    <row r="604" spans="1:10" x14ac:dyDescent="0.2">
      <c r="A604" s="168" t="s">
        <v>1825</v>
      </c>
      <c r="B604" s="168" t="s">
        <v>1826</v>
      </c>
      <c r="C604" s="168" t="s">
        <v>1827</v>
      </c>
      <c r="D604" s="168">
        <v>66</v>
      </c>
      <c r="E604" s="168" t="s">
        <v>284</v>
      </c>
      <c r="F604" s="168"/>
      <c r="G604" s="175">
        <v>1</v>
      </c>
      <c r="H604" s="155"/>
      <c r="I604" s="168"/>
      <c r="J604" s="171" t="s">
        <v>285</v>
      </c>
    </row>
    <row r="605" spans="1:10" x14ac:dyDescent="0.2">
      <c r="A605" s="168" t="s">
        <v>1828</v>
      </c>
      <c r="B605" s="168" t="s">
        <v>1829</v>
      </c>
      <c r="C605" s="168" t="s">
        <v>1830</v>
      </c>
      <c r="D605" s="168">
        <v>81</v>
      </c>
      <c r="E605" s="168" t="s">
        <v>284</v>
      </c>
      <c r="F605" s="155"/>
      <c r="G605" s="169">
        <v>1</v>
      </c>
      <c r="H605" s="155"/>
      <c r="I605" s="170">
        <v>1</v>
      </c>
      <c r="J605" s="171" t="s">
        <v>297</v>
      </c>
    </row>
    <row r="606" spans="1:10" x14ac:dyDescent="0.2">
      <c r="A606" s="168" t="s">
        <v>1831</v>
      </c>
      <c r="B606" s="168" t="s">
        <v>1832</v>
      </c>
      <c r="C606" s="168" t="s">
        <v>1833</v>
      </c>
      <c r="D606" s="168">
        <v>81</v>
      </c>
      <c r="E606" s="168" t="s">
        <v>101</v>
      </c>
      <c r="F606" s="155"/>
      <c r="G606" s="155"/>
      <c r="H606" s="155"/>
      <c r="I606" s="155"/>
      <c r="J606" s="171" t="s">
        <v>285</v>
      </c>
    </row>
    <row r="607" spans="1:10" x14ac:dyDescent="0.2">
      <c r="A607" s="168" t="s">
        <v>1834</v>
      </c>
      <c r="B607" s="168" t="s">
        <v>1835</v>
      </c>
      <c r="C607" s="168" t="s">
        <v>1833</v>
      </c>
      <c r="D607" s="168">
        <v>81</v>
      </c>
      <c r="E607" s="168" t="s">
        <v>100</v>
      </c>
      <c r="F607" s="155"/>
      <c r="G607" s="155"/>
      <c r="H607" s="155"/>
      <c r="I607" s="155"/>
      <c r="J607" s="171" t="s">
        <v>297</v>
      </c>
    </row>
    <row r="608" spans="1:10" x14ac:dyDescent="0.2">
      <c r="A608" s="168" t="s">
        <v>1836</v>
      </c>
      <c r="B608" s="168" t="s">
        <v>1837</v>
      </c>
      <c r="C608" s="168" t="s">
        <v>1833</v>
      </c>
      <c r="D608" s="168">
        <v>81</v>
      </c>
      <c r="E608" s="168" t="s">
        <v>98</v>
      </c>
      <c r="F608" s="155"/>
      <c r="G608" s="155"/>
      <c r="H608" s="155"/>
      <c r="I608" s="155"/>
      <c r="J608" s="171" t="s">
        <v>297</v>
      </c>
    </row>
    <row r="609" spans="1:10" x14ac:dyDescent="0.2">
      <c r="A609" s="168" t="s">
        <v>1838</v>
      </c>
      <c r="B609" s="168" t="s">
        <v>1839</v>
      </c>
      <c r="C609" s="168" t="s">
        <v>1833</v>
      </c>
      <c r="D609" s="168">
        <v>81</v>
      </c>
      <c r="E609" s="168" t="s">
        <v>98</v>
      </c>
      <c r="F609" s="155"/>
      <c r="G609" s="155"/>
      <c r="H609" s="155"/>
      <c r="I609" s="170">
        <v>1</v>
      </c>
      <c r="J609" s="171" t="s">
        <v>297</v>
      </c>
    </row>
    <row r="610" spans="1:10" x14ac:dyDescent="0.2">
      <c r="A610" s="168" t="s">
        <v>1840</v>
      </c>
      <c r="B610" s="168" t="s">
        <v>1841</v>
      </c>
      <c r="C610" s="168" t="s">
        <v>1842</v>
      </c>
      <c r="D610" s="168">
        <v>81</v>
      </c>
      <c r="E610" s="168" t="s">
        <v>284</v>
      </c>
      <c r="F610" s="155"/>
      <c r="G610" s="169">
        <v>1</v>
      </c>
      <c r="H610" s="155"/>
      <c r="I610" s="155"/>
      <c r="J610" s="171" t="s">
        <v>297</v>
      </c>
    </row>
    <row r="611" spans="1:10" x14ac:dyDescent="0.2">
      <c r="A611" s="168" t="s">
        <v>1843</v>
      </c>
      <c r="B611" s="168" t="s">
        <v>1844</v>
      </c>
      <c r="C611" s="168" t="s">
        <v>1845</v>
      </c>
      <c r="D611" s="168">
        <v>81</v>
      </c>
      <c r="E611" s="168" t="s">
        <v>100</v>
      </c>
      <c r="F611" s="155"/>
      <c r="G611" s="155"/>
      <c r="H611" s="155"/>
      <c r="I611" s="155"/>
      <c r="J611" s="171" t="s">
        <v>297</v>
      </c>
    </row>
    <row r="612" spans="1:10" x14ac:dyDescent="0.2">
      <c r="A612" s="168" t="s">
        <v>1846</v>
      </c>
      <c r="B612" s="168" t="s">
        <v>1847</v>
      </c>
      <c r="C612" s="168" t="s">
        <v>1848</v>
      </c>
      <c r="D612" s="168">
        <v>81</v>
      </c>
      <c r="E612" s="168" t="s">
        <v>101</v>
      </c>
      <c r="F612" s="155"/>
      <c r="G612" s="155"/>
      <c r="H612" s="155"/>
      <c r="I612" s="155"/>
      <c r="J612" s="171" t="s">
        <v>285</v>
      </c>
    </row>
    <row r="613" spans="1:10" x14ac:dyDescent="0.2">
      <c r="A613" s="168" t="s">
        <v>1849</v>
      </c>
      <c r="B613" s="168" t="s">
        <v>1850</v>
      </c>
      <c r="C613" s="168" t="s">
        <v>1848</v>
      </c>
      <c r="D613" s="168">
        <v>81</v>
      </c>
      <c r="E613" s="168" t="s">
        <v>101</v>
      </c>
      <c r="F613" s="155"/>
      <c r="G613" s="155"/>
      <c r="H613" s="155"/>
      <c r="I613" s="170">
        <v>1</v>
      </c>
      <c r="J613" s="171" t="s">
        <v>285</v>
      </c>
    </row>
    <row r="614" spans="1:10" x14ac:dyDescent="0.2">
      <c r="A614" s="168" t="s">
        <v>1851</v>
      </c>
      <c r="B614" s="168" t="s">
        <v>1852</v>
      </c>
      <c r="C614" s="168" t="s">
        <v>1853</v>
      </c>
      <c r="D614" s="168">
        <v>81</v>
      </c>
      <c r="E614" s="168" t="s">
        <v>284</v>
      </c>
      <c r="F614" s="155"/>
      <c r="G614" s="169">
        <v>1</v>
      </c>
      <c r="H614" s="155"/>
      <c r="I614" s="170">
        <v>1</v>
      </c>
      <c r="J614" s="171" t="s">
        <v>297</v>
      </c>
    </row>
    <row r="615" spans="1:10" x14ac:dyDescent="0.2">
      <c r="A615" s="168" t="s">
        <v>1854</v>
      </c>
      <c r="B615" s="168" t="s">
        <v>1855</v>
      </c>
      <c r="C615" s="168" t="s">
        <v>1856</v>
      </c>
      <c r="D615" s="168">
        <v>81</v>
      </c>
      <c r="E615" s="168" t="s">
        <v>284</v>
      </c>
      <c r="F615" s="155"/>
      <c r="G615" s="169">
        <v>1</v>
      </c>
      <c r="H615" s="155"/>
      <c r="I615" s="155"/>
      <c r="J615" s="171" t="s">
        <v>285</v>
      </c>
    </row>
    <row r="616" spans="1:10" x14ac:dyDescent="0.2">
      <c r="A616" s="168" t="s">
        <v>1857</v>
      </c>
      <c r="B616" s="168" t="s">
        <v>1858</v>
      </c>
      <c r="C616" s="168" t="s">
        <v>1859</v>
      </c>
      <c r="D616" s="168">
        <v>81</v>
      </c>
      <c r="E616" s="168" t="s">
        <v>98</v>
      </c>
      <c r="F616" s="155"/>
      <c r="G616" s="155"/>
      <c r="H616" s="155"/>
      <c r="I616" s="155"/>
      <c r="J616" s="171" t="s">
        <v>297</v>
      </c>
    </row>
    <row r="617" spans="1:10" x14ac:dyDescent="0.2">
      <c r="A617" s="168" t="s">
        <v>1860</v>
      </c>
      <c r="B617" s="168" t="s">
        <v>1861</v>
      </c>
      <c r="C617" s="168" t="s">
        <v>1862</v>
      </c>
      <c r="D617" s="168">
        <v>81</v>
      </c>
      <c r="E617" s="168" t="s">
        <v>284</v>
      </c>
      <c r="F617" s="155"/>
      <c r="G617" s="169">
        <v>1</v>
      </c>
      <c r="H617" s="155"/>
      <c r="I617" s="155"/>
      <c r="J617" s="171" t="s">
        <v>285</v>
      </c>
    </row>
    <row r="618" spans="1:10" x14ac:dyDescent="0.2">
      <c r="A618" s="168" t="s">
        <v>1863</v>
      </c>
      <c r="B618" s="168" t="s">
        <v>1864</v>
      </c>
      <c r="C618" s="168" t="s">
        <v>1865</v>
      </c>
      <c r="D618" s="168">
        <v>81</v>
      </c>
      <c r="E618" s="168" t="s">
        <v>284</v>
      </c>
      <c r="F618" s="155"/>
      <c r="G618" s="155"/>
      <c r="H618" s="155"/>
      <c r="I618" s="155"/>
      <c r="J618" s="171" t="s">
        <v>285</v>
      </c>
    </row>
    <row r="619" spans="1:10" x14ac:dyDescent="0.2">
      <c r="A619" s="168" t="s">
        <v>1866</v>
      </c>
      <c r="B619" s="168" t="s">
        <v>1867</v>
      </c>
      <c r="C619" s="168" t="s">
        <v>1868</v>
      </c>
      <c r="D619" s="168">
        <v>81</v>
      </c>
      <c r="E619" s="168" t="s">
        <v>284</v>
      </c>
      <c r="F619" s="155"/>
      <c r="G619" s="169">
        <v>1</v>
      </c>
      <c r="H619" s="155"/>
      <c r="I619" s="155"/>
      <c r="J619" s="171" t="s">
        <v>297</v>
      </c>
    </row>
    <row r="620" spans="1:10" x14ac:dyDescent="0.2">
      <c r="A620" s="186" t="s">
        <v>1869</v>
      </c>
      <c r="B620" s="186" t="s">
        <v>1870</v>
      </c>
      <c r="C620" s="186" t="s">
        <v>1871</v>
      </c>
      <c r="D620" s="186">
        <v>81</v>
      </c>
      <c r="E620" s="168" t="s">
        <v>284</v>
      </c>
      <c r="F620" s="187"/>
      <c r="G620" s="189">
        <v>1</v>
      </c>
      <c r="H620" s="155"/>
      <c r="I620" s="187"/>
      <c r="J620" s="188" t="s">
        <v>285</v>
      </c>
    </row>
    <row r="621" spans="1:10" x14ac:dyDescent="0.2">
      <c r="A621" s="168" t="s">
        <v>1872</v>
      </c>
      <c r="B621" s="168" t="s">
        <v>1873</v>
      </c>
      <c r="C621" s="168" t="s">
        <v>1874</v>
      </c>
      <c r="D621" s="168">
        <v>81</v>
      </c>
      <c r="E621" s="168" t="s">
        <v>98</v>
      </c>
      <c r="F621" s="155"/>
      <c r="G621" s="155"/>
      <c r="H621" s="155"/>
      <c r="I621" s="155"/>
      <c r="J621" s="171" t="s">
        <v>297</v>
      </c>
    </row>
    <row r="622" spans="1:10" x14ac:dyDescent="0.2">
      <c r="A622" s="168" t="s">
        <v>1875</v>
      </c>
      <c r="B622" s="168" t="s">
        <v>1876</v>
      </c>
      <c r="C622" s="168" t="s">
        <v>1877</v>
      </c>
      <c r="D622" s="168">
        <v>81</v>
      </c>
      <c r="E622" s="168" t="s">
        <v>98</v>
      </c>
      <c r="F622" s="155"/>
      <c r="G622" s="155"/>
      <c r="H622" s="155"/>
      <c r="I622" s="155"/>
      <c r="J622" s="171" t="s">
        <v>297</v>
      </c>
    </row>
    <row r="623" spans="1:10" x14ac:dyDescent="0.2">
      <c r="A623" s="168" t="s">
        <v>1878</v>
      </c>
      <c r="B623" s="168" t="s">
        <v>1879</v>
      </c>
      <c r="C623" s="168" t="s">
        <v>1880</v>
      </c>
      <c r="D623" s="168">
        <v>81</v>
      </c>
      <c r="E623" s="168" t="s">
        <v>284</v>
      </c>
      <c r="F623" s="155"/>
      <c r="G623" s="169">
        <v>1</v>
      </c>
      <c r="H623" s="155"/>
      <c r="I623" s="155"/>
      <c r="J623" s="171" t="s">
        <v>285</v>
      </c>
    </row>
    <row r="624" spans="1:10" x14ac:dyDescent="0.2">
      <c r="A624" s="168" t="s">
        <v>1881</v>
      </c>
      <c r="B624" s="168" t="s">
        <v>1882</v>
      </c>
      <c r="C624" s="168" t="s">
        <v>1883</v>
      </c>
      <c r="D624" s="168">
        <v>81</v>
      </c>
      <c r="E624" s="168" t="s">
        <v>284</v>
      </c>
      <c r="F624" s="155"/>
      <c r="G624" s="155"/>
      <c r="H624" s="155"/>
      <c r="I624" s="155"/>
      <c r="J624" s="171" t="s">
        <v>285</v>
      </c>
    </row>
    <row r="625" spans="1:10" x14ac:dyDescent="0.2">
      <c r="A625" s="168" t="s">
        <v>1884</v>
      </c>
      <c r="B625" s="168" t="s">
        <v>1885</v>
      </c>
      <c r="C625" s="168" t="s">
        <v>1886</v>
      </c>
      <c r="D625" s="168">
        <v>81</v>
      </c>
      <c r="E625" s="168" t="s">
        <v>284</v>
      </c>
      <c r="F625" s="155"/>
      <c r="G625" s="169">
        <v>1</v>
      </c>
      <c r="H625" s="155"/>
      <c r="I625" s="155"/>
      <c r="J625" s="171" t="s">
        <v>297</v>
      </c>
    </row>
    <row r="626" spans="1:10" x14ac:dyDescent="0.2">
      <c r="A626" s="168" t="s">
        <v>1887</v>
      </c>
      <c r="B626" s="168" t="s">
        <v>1888</v>
      </c>
      <c r="C626" s="168" t="s">
        <v>1889</v>
      </c>
      <c r="D626" s="168">
        <v>81</v>
      </c>
      <c r="E626" s="168" t="s">
        <v>284</v>
      </c>
      <c r="F626" s="155"/>
      <c r="G626" s="155"/>
      <c r="H626" s="155"/>
      <c r="I626" s="155"/>
      <c r="J626" s="171" t="s">
        <v>285</v>
      </c>
    </row>
    <row r="627" spans="1:10" x14ac:dyDescent="0.2">
      <c r="A627" s="168" t="s">
        <v>1890</v>
      </c>
      <c r="B627" s="168" t="s">
        <v>1891</v>
      </c>
      <c r="C627" s="168" t="s">
        <v>1892</v>
      </c>
      <c r="D627" s="168">
        <v>81</v>
      </c>
      <c r="E627" s="168" t="s">
        <v>284</v>
      </c>
      <c r="F627" s="155"/>
      <c r="G627" s="169">
        <v>1</v>
      </c>
      <c r="H627" s="155"/>
      <c r="I627" s="155"/>
      <c r="J627" s="171" t="s">
        <v>297</v>
      </c>
    </row>
    <row r="628" spans="1:10" x14ac:dyDescent="0.2">
      <c r="A628" s="168" t="s">
        <v>1893</v>
      </c>
      <c r="B628" s="168" t="s">
        <v>1894</v>
      </c>
      <c r="C628" s="168" t="s">
        <v>1895</v>
      </c>
      <c r="D628" s="168">
        <v>81</v>
      </c>
      <c r="E628" s="168" t="s">
        <v>284</v>
      </c>
      <c r="F628" s="155"/>
      <c r="G628" s="169">
        <v>1</v>
      </c>
      <c r="H628" s="155"/>
      <c r="I628" s="155"/>
      <c r="J628" s="171" t="s">
        <v>285</v>
      </c>
    </row>
    <row r="629" spans="1:10" x14ac:dyDescent="0.2">
      <c r="A629" s="168" t="s">
        <v>1896</v>
      </c>
      <c r="B629" s="168" t="s">
        <v>1897</v>
      </c>
      <c r="C629" s="168" t="s">
        <v>1833</v>
      </c>
      <c r="D629" s="168">
        <v>81</v>
      </c>
      <c r="E629" s="168" t="s">
        <v>284</v>
      </c>
      <c r="F629" s="155"/>
      <c r="G629" s="155"/>
      <c r="H629" s="155"/>
      <c r="I629" s="155"/>
      <c r="J629" s="171" t="s">
        <v>297</v>
      </c>
    </row>
    <row r="630" spans="1:10" x14ac:dyDescent="0.2">
      <c r="A630" s="168" t="s">
        <v>1898</v>
      </c>
      <c r="B630" s="168" t="s">
        <v>1899</v>
      </c>
      <c r="C630" s="168" t="s">
        <v>1833</v>
      </c>
      <c r="D630" s="168">
        <v>81</v>
      </c>
      <c r="E630" s="168" t="s">
        <v>284</v>
      </c>
      <c r="F630" s="155"/>
      <c r="G630" s="155"/>
      <c r="H630" s="155"/>
      <c r="I630" s="155"/>
      <c r="J630" s="171" t="s">
        <v>285</v>
      </c>
    </row>
    <row r="631" spans="1:10" x14ac:dyDescent="0.2">
      <c r="A631" s="168" t="s">
        <v>1900</v>
      </c>
      <c r="B631" s="168" t="s">
        <v>1901</v>
      </c>
      <c r="C631" s="168" t="s">
        <v>1848</v>
      </c>
      <c r="D631" s="168">
        <v>81</v>
      </c>
      <c r="E631" s="168" t="s">
        <v>284</v>
      </c>
      <c r="F631" s="155"/>
      <c r="G631" s="155"/>
      <c r="H631" s="155"/>
      <c r="I631" s="155"/>
      <c r="J631" s="171" t="s">
        <v>297</v>
      </c>
    </row>
    <row r="632" spans="1:10" x14ac:dyDescent="0.2">
      <c r="A632" s="168" t="s">
        <v>1902</v>
      </c>
      <c r="B632" s="168" t="s">
        <v>1903</v>
      </c>
      <c r="C632" s="168" t="s">
        <v>1833</v>
      </c>
      <c r="D632" s="168">
        <v>81</v>
      </c>
      <c r="E632" s="168" t="s">
        <v>96</v>
      </c>
      <c r="F632" s="155"/>
      <c r="G632" s="155"/>
      <c r="H632" s="155"/>
      <c r="I632" s="155"/>
      <c r="J632" s="171" t="s">
        <v>297</v>
      </c>
    </row>
    <row r="633" spans="1:10" x14ac:dyDescent="0.2">
      <c r="A633" s="168" t="s">
        <v>1904</v>
      </c>
      <c r="B633" s="168" t="s">
        <v>1905</v>
      </c>
      <c r="C633" s="168" t="s">
        <v>1906</v>
      </c>
      <c r="D633" s="168">
        <v>81</v>
      </c>
      <c r="E633" s="168" t="s">
        <v>284</v>
      </c>
      <c r="F633" s="155"/>
      <c r="G633" s="155"/>
      <c r="H633" s="155"/>
      <c r="I633" s="155"/>
      <c r="J633" s="171" t="s">
        <v>285</v>
      </c>
    </row>
    <row r="634" spans="1:10" x14ac:dyDescent="0.2">
      <c r="A634" s="168" t="s">
        <v>1907</v>
      </c>
      <c r="B634" s="168" t="s">
        <v>1908</v>
      </c>
      <c r="C634" s="168" t="s">
        <v>1909</v>
      </c>
      <c r="D634" s="168">
        <v>81</v>
      </c>
      <c r="E634" s="168" t="s">
        <v>284</v>
      </c>
      <c r="F634" s="173" t="s">
        <v>34</v>
      </c>
      <c r="G634" s="155"/>
      <c r="H634" s="155"/>
      <c r="I634" s="168"/>
      <c r="J634" s="172" t="s">
        <v>297</v>
      </c>
    </row>
    <row r="635" spans="1:10" x14ac:dyDescent="0.2">
      <c r="A635" s="168" t="s">
        <v>1910</v>
      </c>
      <c r="B635" s="168" t="s">
        <v>1911</v>
      </c>
      <c r="C635" s="168" t="s">
        <v>1877</v>
      </c>
      <c r="D635" s="168">
        <v>81</v>
      </c>
      <c r="E635" s="168" t="s">
        <v>284</v>
      </c>
      <c r="F635" s="173" t="s">
        <v>34</v>
      </c>
      <c r="G635" s="155"/>
      <c r="H635" s="155"/>
      <c r="I635" s="168"/>
      <c r="J635" s="172" t="s">
        <v>297</v>
      </c>
    </row>
    <row r="636" spans="1:10" x14ac:dyDescent="0.2">
      <c r="A636" s="168" t="s">
        <v>1912</v>
      </c>
      <c r="B636" s="168" t="s">
        <v>1913</v>
      </c>
      <c r="C636" s="168" t="s">
        <v>1877</v>
      </c>
      <c r="D636" s="168">
        <v>81</v>
      </c>
      <c r="E636" s="168" t="s">
        <v>284</v>
      </c>
      <c r="F636" s="173" t="s">
        <v>34</v>
      </c>
      <c r="G636" s="155"/>
      <c r="H636" s="155"/>
      <c r="I636" s="168"/>
      <c r="J636" s="172" t="s">
        <v>297</v>
      </c>
    </row>
    <row r="637" spans="1:10" x14ac:dyDescent="0.2">
      <c r="A637" s="168" t="s">
        <v>1914</v>
      </c>
      <c r="B637" s="193" t="s">
        <v>2023</v>
      </c>
      <c r="C637" s="168" t="s">
        <v>1874</v>
      </c>
      <c r="D637" s="174">
        <v>81</v>
      </c>
      <c r="E637" s="197" t="s">
        <v>418</v>
      </c>
      <c r="F637" s="155"/>
      <c r="G637" s="175">
        <v>1</v>
      </c>
      <c r="H637" s="155"/>
      <c r="I637" s="155"/>
      <c r="J637" s="171" t="s">
        <v>285</v>
      </c>
    </row>
    <row r="638" spans="1:10" x14ac:dyDescent="0.2">
      <c r="A638" s="168" t="s">
        <v>1915</v>
      </c>
      <c r="B638" s="168" t="s">
        <v>1916</v>
      </c>
      <c r="C638" s="168" t="s">
        <v>1845</v>
      </c>
      <c r="D638" s="168">
        <v>81</v>
      </c>
      <c r="E638" s="168" t="s">
        <v>284</v>
      </c>
      <c r="F638" s="173" t="s">
        <v>34</v>
      </c>
      <c r="G638" s="155"/>
      <c r="H638" s="155"/>
      <c r="I638" s="168"/>
      <c r="J638" s="172" t="s">
        <v>297</v>
      </c>
    </row>
    <row r="639" spans="1:10" x14ac:dyDescent="0.2">
      <c r="A639" s="168" t="s">
        <v>1917</v>
      </c>
      <c r="B639" s="168" t="s">
        <v>1918</v>
      </c>
      <c r="C639" s="168" t="s">
        <v>1919</v>
      </c>
      <c r="D639" s="168">
        <v>81</v>
      </c>
      <c r="E639" s="168" t="s">
        <v>284</v>
      </c>
      <c r="F639" s="155"/>
      <c r="G639" s="155"/>
      <c r="H639" s="155"/>
      <c r="I639" s="155"/>
      <c r="J639" s="171" t="s">
        <v>297</v>
      </c>
    </row>
    <row r="640" spans="1:10" x14ac:dyDescent="0.2">
      <c r="A640" s="168" t="s">
        <v>1920</v>
      </c>
      <c r="B640" s="168" t="s">
        <v>1921</v>
      </c>
      <c r="C640" s="168" t="s">
        <v>1848</v>
      </c>
      <c r="D640" s="168">
        <v>81</v>
      </c>
      <c r="E640" s="168" t="s">
        <v>100</v>
      </c>
      <c r="F640" s="155"/>
      <c r="G640" s="155"/>
      <c r="H640" s="155"/>
      <c r="I640" s="155"/>
      <c r="J640" s="171" t="s">
        <v>297</v>
      </c>
    </row>
    <row r="641" spans="1:10" x14ac:dyDescent="0.2">
      <c r="A641" s="168" t="s">
        <v>1922</v>
      </c>
      <c r="B641" s="168" t="s">
        <v>1923</v>
      </c>
      <c r="C641" s="168" t="s">
        <v>1848</v>
      </c>
      <c r="D641" s="168">
        <v>81</v>
      </c>
      <c r="E641" s="168" t="s">
        <v>284</v>
      </c>
      <c r="F641" s="155"/>
      <c r="G641" s="155"/>
      <c r="H641" s="155"/>
      <c r="I641" s="155"/>
      <c r="J641" s="171" t="s">
        <v>285</v>
      </c>
    </row>
    <row r="642" spans="1:10" ht="15" x14ac:dyDescent="0.25">
      <c r="A642" s="168" t="s">
        <v>1924</v>
      </c>
      <c r="B642" s="182" t="s">
        <v>1925</v>
      </c>
      <c r="C642" s="168" t="s">
        <v>1848</v>
      </c>
      <c r="D642" s="168">
        <v>81</v>
      </c>
      <c r="E642" s="168" t="s">
        <v>284</v>
      </c>
      <c r="F642" s="155"/>
      <c r="G642" s="155"/>
      <c r="H642" s="155"/>
      <c r="I642" s="155"/>
      <c r="J642" s="172" t="s">
        <v>297</v>
      </c>
    </row>
    <row r="643" spans="1:10" x14ac:dyDescent="0.2">
      <c r="A643" s="168" t="s">
        <v>1926</v>
      </c>
      <c r="B643" s="168" t="s">
        <v>1927</v>
      </c>
      <c r="C643" s="168" t="s">
        <v>1859</v>
      </c>
      <c r="D643" s="168">
        <v>81</v>
      </c>
      <c r="E643" s="168" t="s">
        <v>284</v>
      </c>
      <c r="F643" s="155"/>
      <c r="G643" s="155"/>
      <c r="H643" s="155"/>
      <c r="I643" s="155"/>
      <c r="J643" s="171" t="s">
        <v>285</v>
      </c>
    </row>
    <row r="644" spans="1:10" x14ac:dyDescent="0.2">
      <c r="A644" s="168" t="s">
        <v>1928</v>
      </c>
      <c r="B644" s="168" t="s">
        <v>1929</v>
      </c>
      <c r="C644" s="168" t="s">
        <v>1909</v>
      </c>
      <c r="D644" s="168">
        <v>81</v>
      </c>
      <c r="E644" s="168" t="s">
        <v>101</v>
      </c>
      <c r="F644" s="155"/>
      <c r="G644" s="155"/>
      <c r="H644" s="155"/>
      <c r="I644" s="155"/>
      <c r="J644" s="171" t="s">
        <v>285</v>
      </c>
    </row>
    <row r="645" spans="1:10" x14ac:dyDescent="0.2">
      <c r="A645" s="168" t="s">
        <v>1930</v>
      </c>
      <c r="B645" s="168" t="s">
        <v>1931</v>
      </c>
      <c r="C645" s="168" t="s">
        <v>1833</v>
      </c>
      <c r="D645" s="168">
        <v>81</v>
      </c>
      <c r="E645" s="168" t="s">
        <v>284</v>
      </c>
      <c r="F645" s="155"/>
      <c r="G645" s="155"/>
      <c r="H645" s="155"/>
      <c r="I645" s="155"/>
      <c r="J645" s="171" t="s">
        <v>285</v>
      </c>
    </row>
    <row r="646" spans="1:10" x14ac:dyDescent="0.2">
      <c r="A646" s="168" t="s">
        <v>1932</v>
      </c>
      <c r="B646" s="168" t="s">
        <v>1933</v>
      </c>
      <c r="C646" s="168" t="s">
        <v>1874</v>
      </c>
      <c r="D646" s="168">
        <v>81</v>
      </c>
      <c r="E646" s="168" t="s">
        <v>284</v>
      </c>
      <c r="F646" s="155"/>
      <c r="G646" s="155"/>
      <c r="H646" s="155"/>
      <c r="I646" s="155"/>
      <c r="J646" s="171" t="s">
        <v>285</v>
      </c>
    </row>
    <row r="647" spans="1:10" x14ac:dyDescent="0.2">
      <c r="A647" s="168" t="s">
        <v>1934</v>
      </c>
      <c r="B647" s="168" t="s">
        <v>1935</v>
      </c>
      <c r="C647" s="168" t="s">
        <v>1877</v>
      </c>
      <c r="D647" s="168">
        <v>81</v>
      </c>
      <c r="E647" s="168" t="s">
        <v>101</v>
      </c>
      <c r="F647" s="155"/>
      <c r="G647" s="155"/>
      <c r="H647" s="155"/>
      <c r="I647" s="155"/>
      <c r="J647" s="171" t="s">
        <v>285</v>
      </c>
    </row>
    <row r="648" spans="1:10" x14ac:dyDescent="0.2">
      <c r="A648" s="168" t="s">
        <v>1936</v>
      </c>
      <c r="B648" s="168" t="s">
        <v>1937</v>
      </c>
      <c r="C648" s="168" t="s">
        <v>1833</v>
      </c>
      <c r="D648" s="168">
        <v>81</v>
      </c>
      <c r="E648" s="168" t="s">
        <v>284</v>
      </c>
      <c r="F648" s="155"/>
      <c r="G648" s="155"/>
      <c r="H648" s="155"/>
      <c r="I648" s="155"/>
      <c r="J648" s="171" t="s">
        <v>297</v>
      </c>
    </row>
    <row r="649" spans="1:10" x14ac:dyDescent="0.2">
      <c r="A649" s="168" t="s">
        <v>1938</v>
      </c>
      <c r="B649" s="168" t="s">
        <v>1939</v>
      </c>
      <c r="C649" s="168" t="s">
        <v>1877</v>
      </c>
      <c r="D649" s="168">
        <v>81</v>
      </c>
      <c r="E649" s="168" t="s">
        <v>101</v>
      </c>
      <c r="F649" s="155"/>
      <c r="G649" s="155"/>
      <c r="H649" s="155"/>
      <c r="I649" s="155"/>
      <c r="J649" s="171" t="s">
        <v>297</v>
      </c>
    </row>
    <row r="650" spans="1:10" x14ac:dyDescent="0.2">
      <c r="A650" s="168" t="s">
        <v>1940</v>
      </c>
      <c r="B650" s="168" t="s">
        <v>1941</v>
      </c>
      <c r="C650" s="168" t="s">
        <v>1859</v>
      </c>
      <c r="D650" s="168">
        <v>81</v>
      </c>
      <c r="E650" s="168" t="s">
        <v>284</v>
      </c>
      <c r="F650" s="155"/>
      <c r="G650" s="155"/>
      <c r="H650" s="155"/>
      <c r="I650" s="155"/>
      <c r="J650" s="171" t="s">
        <v>285</v>
      </c>
    </row>
    <row r="651" spans="1:10" x14ac:dyDescent="0.2">
      <c r="A651" s="168" t="s">
        <v>1942</v>
      </c>
      <c r="B651" s="168" t="s">
        <v>1943</v>
      </c>
      <c r="C651" s="168" t="s">
        <v>1944</v>
      </c>
      <c r="D651" s="168">
        <v>81</v>
      </c>
      <c r="E651" s="168" t="s">
        <v>284</v>
      </c>
      <c r="F651" s="155"/>
      <c r="G651" s="155"/>
      <c r="H651" s="155"/>
      <c r="I651" s="155"/>
      <c r="J651" s="171" t="s">
        <v>285</v>
      </c>
    </row>
    <row r="652" spans="1:10" x14ac:dyDescent="0.2">
      <c r="A652" s="168" t="s">
        <v>1945</v>
      </c>
      <c r="B652" s="168" t="s">
        <v>1946</v>
      </c>
      <c r="C652" s="168" t="s">
        <v>1947</v>
      </c>
      <c r="D652" s="168">
        <v>82</v>
      </c>
      <c r="E652" s="168" t="s">
        <v>101</v>
      </c>
      <c r="F652" s="155"/>
      <c r="G652" s="169">
        <v>1</v>
      </c>
      <c r="H652" s="155"/>
      <c r="I652" s="155"/>
      <c r="J652" s="171" t="s">
        <v>297</v>
      </c>
    </row>
    <row r="653" spans="1:10" x14ac:dyDescent="0.2">
      <c r="A653" s="168" t="s">
        <v>1948</v>
      </c>
      <c r="B653" s="168" t="s">
        <v>1949</v>
      </c>
      <c r="C653" s="168" t="s">
        <v>1950</v>
      </c>
      <c r="D653" s="168">
        <v>82</v>
      </c>
      <c r="E653" s="168" t="s">
        <v>100</v>
      </c>
      <c r="F653" s="155"/>
      <c r="G653" s="155"/>
      <c r="H653" s="155"/>
      <c r="I653" s="155"/>
      <c r="J653" s="171" t="s">
        <v>297</v>
      </c>
    </row>
    <row r="654" spans="1:10" x14ac:dyDescent="0.2">
      <c r="A654" s="168" t="s">
        <v>1951</v>
      </c>
      <c r="B654" s="168" t="s">
        <v>1952</v>
      </c>
      <c r="C654" s="168" t="s">
        <v>1953</v>
      </c>
      <c r="D654" s="168">
        <v>82</v>
      </c>
      <c r="E654" s="168" t="s">
        <v>284</v>
      </c>
      <c r="F654" s="155"/>
      <c r="G654" s="155"/>
      <c r="H654" s="155"/>
      <c r="I654" s="155"/>
      <c r="J654" s="171" t="s">
        <v>285</v>
      </c>
    </row>
    <row r="655" spans="1:10" x14ac:dyDescent="0.2">
      <c r="A655" s="168" t="s">
        <v>1954</v>
      </c>
      <c r="B655" s="168" t="s">
        <v>1955</v>
      </c>
      <c r="C655" s="168" t="s">
        <v>1956</v>
      </c>
      <c r="D655" s="168">
        <v>82</v>
      </c>
      <c r="E655" s="168" t="s">
        <v>284</v>
      </c>
      <c r="F655" s="155"/>
      <c r="G655" s="155"/>
      <c r="H655" s="155"/>
      <c r="I655" s="155"/>
      <c r="J655" s="171" t="s">
        <v>285</v>
      </c>
    </row>
    <row r="656" spans="1:10" x14ac:dyDescent="0.2">
      <c r="A656" s="168" t="s">
        <v>1957</v>
      </c>
      <c r="B656" s="168" t="s">
        <v>1958</v>
      </c>
      <c r="C656" s="168" t="s">
        <v>1959</v>
      </c>
      <c r="D656" s="168">
        <v>82</v>
      </c>
      <c r="E656" s="168" t="s">
        <v>284</v>
      </c>
      <c r="F656" s="155"/>
      <c r="G656" s="169">
        <v>1</v>
      </c>
      <c r="H656" s="155"/>
      <c r="I656" s="155"/>
      <c r="J656" s="171" t="s">
        <v>297</v>
      </c>
    </row>
    <row r="657" spans="1:10" x14ac:dyDescent="0.2">
      <c r="A657" s="168" t="s">
        <v>1960</v>
      </c>
      <c r="B657" s="168" t="s">
        <v>1961</v>
      </c>
      <c r="C657" s="168" t="s">
        <v>1962</v>
      </c>
      <c r="D657" s="168">
        <v>82</v>
      </c>
      <c r="E657" s="168" t="s">
        <v>98</v>
      </c>
      <c r="F657" s="155"/>
      <c r="G657" s="155"/>
      <c r="H657" s="155"/>
      <c r="I657" s="155"/>
      <c r="J657" s="171" t="s">
        <v>297</v>
      </c>
    </row>
    <row r="658" spans="1:10" x14ac:dyDescent="0.2">
      <c r="A658" s="168" t="s">
        <v>1963</v>
      </c>
      <c r="B658" s="168" t="s">
        <v>1964</v>
      </c>
      <c r="C658" s="168" t="s">
        <v>1962</v>
      </c>
      <c r="D658" s="168">
        <v>82</v>
      </c>
      <c r="E658" s="168" t="s">
        <v>284</v>
      </c>
      <c r="F658" s="173" t="s">
        <v>34</v>
      </c>
      <c r="G658" s="155"/>
      <c r="H658" s="155"/>
      <c r="I658" s="168"/>
      <c r="J658" s="172" t="s">
        <v>297</v>
      </c>
    </row>
    <row r="659" spans="1:10" x14ac:dyDescent="0.2">
      <c r="A659" s="168" t="s">
        <v>1965</v>
      </c>
      <c r="B659" s="168" t="s">
        <v>1966</v>
      </c>
      <c r="C659" s="168" t="s">
        <v>1967</v>
      </c>
      <c r="D659" s="168">
        <v>82</v>
      </c>
      <c r="E659" s="168" t="s">
        <v>98</v>
      </c>
      <c r="F659" s="155"/>
      <c r="G659" s="155"/>
      <c r="H659" s="155"/>
      <c r="I659" s="155"/>
      <c r="J659" s="171" t="s">
        <v>285</v>
      </c>
    </row>
    <row r="660" spans="1:10" x14ac:dyDescent="0.2">
      <c r="A660" s="168" t="s">
        <v>1968</v>
      </c>
      <c r="B660" s="168" t="s">
        <v>1969</v>
      </c>
      <c r="C660" s="168" t="s">
        <v>1967</v>
      </c>
      <c r="D660" s="168">
        <v>82</v>
      </c>
      <c r="E660" s="168" t="s">
        <v>100</v>
      </c>
      <c r="F660" s="155"/>
      <c r="G660" s="155"/>
      <c r="H660" s="155"/>
      <c r="I660" s="170">
        <v>1</v>
      </c>
      <c r="J660" s="171" t="s">
        <v>297</v>
      </c>
    </row>
    <row r="661" spans="1:10" x14ac:dyDescent="0.2">
      <c r="A661" s="168" t="s">
        <v>1970</v>
      </c>
      <c r="B661" s="168" t="s">
        <v>1971</v>
      </c>
      <c r="C661" s="168" t="s">
        <v>1967</v>
      </c>
      <c r="D661" s="168">
        <v>82</v>
      </c>
      <c r="E661" s="168" t="s">
        <v>284</v>
      </c>
      <c r="F661" s="155"/>
      <c r="G661" s="168"/>
      <c r="H661" s="155"/>
      <c r="I661" s="168"/>
      <c r="J661" s="172" t="s">
        <v>285</v>
      </c>
    </row>
    <row r="662" spans="1:10" x14ac:dyDescent="0.2">
      <c r="A662" s="168" t="s">
        <v>1972</v>
      </c>
      <c r="B662" s="168" t="s">
        <v>1973</v>
      </c>
      <c r="C662" s="168" t="s">
        <v>1974</v>
      </c>
      <c r="D662" s="168">
        <v>82</v>
      </c>
      <c r="E662" s="168" t="s">
        <v>284</v>
      </c>
      <c r="F662" s="155"/>
      <c r="G662" s="168"/>
      <c r="H662" s="155"/>
      <c r="I662" s="168"/>
      <c r="J662" s="172" t="s">
        <v>285</v>
      </c>
    </row>
    <row r="663" spans="1:10" x14ac:dyDescent="0.2">
      <c r="A663" s="168" t="s">
        <v>1975</v>
      </c>
      <c r="B663" s="168" t="s">
        <v>1976</v>
      </c>
      <c r="C663" s="168" t="s">
        <v>1950</v>
      </c>
      <c r="D663" s="168">
        <v>82</v>
      </c>
      <c r="E663" s="168" t="s">
        <v>284</v>
      </c>
      <c r="F663" s="155"/>
      <c r="G663" s="168"/>
      <c r="H663" s="155"/>
      <c r="I663" s="168"/>
      <c r="J663" s="172" t="s">
        <v>285</v>
      </c>
    </row>
    <row r="664" spans="1:10" x14ac:dyDescent="0.2">
      <c r="A664" s="168" t="s">
        <v>1977</v>
      </c>
      <c r="B664" s="168" t="s">
        <v>1978</v>
      </c>
      <c r="C664" s="168" t="s">
        <v>1947</v>
      </c>
      <c r="D664" s="168">
        <v>82</v>
      </c>
      <c r="E664" s="168" t="s">
        <v>284</v>
      </c>
      <c r="F664" s="155"/>
      <c r="G664" s="169">
        <v>1</v>
      </c>
      <c r="H664" s="155"/>
      <c r="I664" s="168"/>
      <c r="J664" s="172" t="s">
        <v>297</v>
      </c>
    </row>
    <row r="665" spans="1:10" x14ac:dyDescent="0.2">
      <c r="A665" s="168" t="s">
        <v>1979</v>
      </c>
      <c r="B665" s="193" t="s">
        <v>2024</v>
      </c>
      <c r="C665" s="168" t="s">
        <v>1962</v>
      </c>
      <c r="D665" s="174">
        <v>82</v>
      </c>
      <c r="E665" s="197" t="s">
        <v>418</v>
      </c>
      <c r="F665" s="155"/>
      <c r="G665" s="175">
        <v>1</v>
      </c>
      <c r="H665" s="155"/>
      <c r="I665" s="155"/>
      <c r="J665" s="171" t="s">
        <v>285</v>
      </c>
    </row>
    <row r="666" spans="1:10" x14ac:dyDescent="0.2">
      <c r="A666" s="168" t="s">
        <v>1980</v>
      </c>
      <c r="B666" s="168" t="s">
        <v>1981</v>
      </c>
      <c r="C666" s="168" t="s">
        <v>1967</v>
      </c>
      <c r="D666" s="174">
        <v>82</v>
      </c>
      <c r="E666" s="174" t="s">
        <v>96</v>
      </c>
      <c r="F666" s="155"/>
      <c r="G666" s="175">
        <v>1</v>
      </c>
      <c r="H666" s="155"/>
      <c r="I666" s="155"/>
      <c r="J666" s="171" t="s">
        <v>285</v>
      </c>
    </row>
    <row r="667" spans="1:10" x14ac:dyDescent="0.2">
      <c r="A667" s="168" t="s">
        <v>1982</v>
      </c>
      <c r="B667" s="168" t="s">
        <v>1983</v>
      </c>
      <c r="C667" s="168" t="s">
        <v>1967</v>
      </c>
      <c r="D667" s="168">
        <v>82</v>
      </c>
      <c r="E667" s="168" t="s">
        <v>284</v>
      </c>
      <c r="F667" s="173" t="s">
        <v>34</v>
      </c>
      <c r="G667" s="155"/>
      <c r="H667" s="155"/>
      <c r="I667" s="168"/>
      <c r="J667" s="172" t="s">
        <v>297</v>
      </c>
    </row>
    <row r="668" spans="1:10" x14ac:dyDescent="0.2">
      <c r="A668" s="168" t="s">
        <v>1984</v>
      </c>
      <c r="B668" s="168" t="s">
        <v>1985</v>
      </c>
      <c r="C668" s="168" t="s">
        <v>1986</v>
      </c>
      <c r="D668" s="168">
        <v>82</v>
      </c>
      <c r="E668" s="168" t="s">
        <v>284</v>
      </c>
      <c r="F668" s="155"/>
      <c r="G668" s="155"/>
      <c r="H668" s="155"/>
      <c r="I668" s="155"/>
      <c r="J668" s="171" t="s">
        <v>285</v>
      </c>
    </row>
    <row r="669" spans="1:10" x14ac:dyDescent="0.2">
      <c r="A669" s="168" t="s">
        <v>1987</v>
      </c>
      <c r="B669" s="168" t="s">
        <v>1988</v>
      </c>
      <c r="C669" s="168" t="s">
        <v>1967</v>
      </c>
      <c r="D669" s="168">
        <v>82</v>
      </c>
      <c r="E669" s="168" t="s">
        <v>284</v>
      </c>
      <c r="F669" s="155"/>
      <c r="G669" s="155"/>
      <c r="H669" s="155"/>
      <c r="I669" s="155"/>
      <c r="J669" s="171" t="s">
        <v>285</v>
      </c>
    </row>
    <row r="670" spans="1:10" x14ac:dyDescent="0.2">
      <c r="A670" s="168" t="s">
        <v>1989</v>
      </c>
      <c r="B670" s="168" t="s">
        <v>1990</v>
      </c>
      <c r="C670" s="168" t="s">
        <v>1991</v>
      </c>
      <c r="D670" s="168">
        <v>82</v>
      </c>
      <c r="E670" s="168" t="s">
        <v>284</v>
      </c>
      <c r="F670" s="155"/>
      <c r="G670" s="169">
        <v>1</v>
      </c>
      <c r="H670" s="155"/>
      <c r="I670" s="155"/>
      <c r="J670" s="171" t="s">
        <v>297</v>
      </c>
    </row>
    <row r="671" spans="1:10" x14ac:dyDescent="0.2">
      <c r="A671" s="168" t="s">
        <v>1992</v>
      </c>
      <c r="B671" s="168" t="s">
        <v>1993</v>
      </c>
      <c r="C671" s="168" t="s">
        <v>1950</v>
      </c>
      <c r="D671" s="168">
        <v>82</v>
      </c>
      <c r="E671" s="168" t="s">
        <v>284</v>
      </c>
      <c r="F671" s="155"/>
      <c r="G671" s="155"/>
      <c r="H671" s="155"/>
      <c r="I671" s="155"/>
      <c r="J671" s="171" t="s">
        <v>297</v>
      </c>
    </row>
    <row r="672" spans="1:10" x14ac:dyDescent="0.2">
      <c r="A672" s="168" t="s">
        <v>1994</v>
      </c>
      <c r="B672" s="168" t="s">
        <v>1995</v>
      </c>
      <c r="C672" s="168" t="s">
        <v>1996</v>
      </c>
      <c r="D672" s="168">
        <v>82</v>
      </c>
      <c r="E672" s="168" t="s">
        <v>284</v>
      </c>
      <c r="F672" s="155"/>
      <c r="G672" s="155"/>
      <c r="H672" s="155"/>
      <c r="I672" s="155"/>
      <c r="J672" s="171" t="s">
        <v>285</v>
      </c>
    </row>
    <row r="673" spans="1:10" x14ac:dyDescent="0.2">
      <c r="A673" s="168" t="s">
        <v>1997</v>
      </c>
      <c r="B673" s="168" t="s">
        <v>1998</v>
      </c>
      <c r="C673" s="168" t="s">
        <v>1999</v>
      </c>
      <c r="D673" s="168">
        <v>82</v>
      </c>
      <c r="E673" s="168" t="s">
        <v>284</v>
      </c>
      <c r="F673" s="155"/>
      <c r="G673" s="169">
        <v>1</v>
      </c>
      <c r="H673" s="155"/>
      <c r="I673" s="155"/>
      <c r="J673" s="171" t="s">
        <v>297</v>
      </c>
    </row>
    <row r="674" spans="1:10" x14ac:dyDescent="0.2">
      <c r="A674" s="168" t="s">
        <v>2000</v>
      </c>
      <c r="B674" s="168" t="s">
        <v>2001</v>
      </c>
      <c r="C674" s="168" t="s">
        <v>2002</v>
      </c>
      <c r="D674" s="168">
        <v>82</v>
      </c>
      <c r="E674" s="168" t="s">
        <v>100</v>
      </c>
      <c r="F674" s="155"/>
      <c r="G674" s="169">
        <v>1</v>
      </c>
      <c r="H674" s="155"/>
      <c r="I674" s="155"/>
      <c r="J674" s="171" t="s">
        <v>297</v>
      </c>
    </row>
    <row r="675" spans="1:10" x14ac:dyDescent="0.2">
      <c r="A675" s="168" t="s">
        <v>2003</v>
      </c>
      <c r="B675" s="168" t="s">
        <v>2004</v>
      </c>
      <c r="C675" s="168" t="s">
        <v>2005</v>
      </c>
      <c r="D675" s="168">
        <v>82</v>
      </c>
      <c r="E675" s="168" t="s">
        <v>284</v>
      </c>
      <c r="F675" s="155"/>
      <c r="G675" s="155"/>
      <c r="H675" s="155"/>
      <c r="I675" s="155"/>
      <c r="J675" s="171" t="s">
        <v>285</v>
      </c>
    </row>
    <row r="676" spans="1:10" x14ac:dyDescent="0.2">
      <c r="A676" s="168" t="s">
        <v>2006</v>
      </c>
      <c r="B676" s="168" t="s">
        <v>2007</v>
      </c>
      <c r="C676" s="168" t="s">
        <v>1967</v>
      </c>
      <c r="D676" s="168">
        <v>82</v>
      </c>
      <c r="E676" s="168" t="s">
        <v>284</v>
      </c>
      <c r="F676" s="155"/>
      <c r="G676" s="155"/>
      <c r="H676" s="155"/>
      <c r="I676" s="155"/>
      <c r="J676" s="171" t="s">
        <v>297</v>
      </c>
    </row>
    <row r="677" spans="1:10" x14ac:dyDescent="0.2">
      <c r="A677" s="168" t="s">
        <v>2008</v>
      </c>
      <c r="B677" s="168" t="s">
        <v>2009</v>
      </c>
      <c r="C677" s="168" t="s">
        <v>1974</v>
      </c>
      <c r="D677" s="168">
        <v>82</v>
      </c>
      <c r="E677" s="168" t="s">
        <v>100</v>
      </c>
      <c r="F677" s="155"/>
      <c r="G677" s="169">
        <v>1</v>
      </c>
      <c r="H677" s="155"/>
      <c r="I677" s="155"/>
      <c r="J677" s="171" t="s">
        <v>297</v>
      </c>
    </row>
    <row r="678" spans="1:10" x14ac:dyDescent="0.2">
      <c r="A678" s="168" t="s">
        <v>2010</v>
      </c>
      <c r="B678" s="168" t="s">
        <v>2011</v>
      </c>
      <c r="C678" s="168" t="s">
        <v>2005</v>
      </c>
      <c r="D678" s="168">
        <v>82</v>
      </c>
      <c r="E678" s="168" t="s">
        <v>100</v>
      </c>
      <c r="F678" s="155"/>
      <c r="G678" s="155"/>
      <c r="H678" s="155"/>
      <c r="I678" s="155"/>
      <c r="J678" s="171" t="s">
        <v>285</v>
      </c>
    </row>
    <row r="679" spans="1:10" x14ac:dyDescent="0.2">
      <c r="A679" s="183" t="s">
        <v>2012</v>
      </c>
      <c r="B679" s="183" t="s">
        <v>2013</v>
      </c>
      <c r="C679" s="183" t="s">
        <v>2014</v>
      </c>
      <c r="D679" s="168">
        <v>82</v>
      </c>
      <c r="E679" s="168" t="s">
        <v>284</v>
      </c>
      <c r="F679" s="155"/>
      <c r="G679" s="155"/>
      <c r="H679" s="155"/>
      <c r="I679" s="155"/>
      <c r="J679" s="171" t="s">
        <v>285</v>
      </c>
    </row>
  </sheetData>
  <autoFilter ref="A1:J67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GridLines="0" workbookViewId="0">
      <selection activeCell="B19" sqref="B19"/>
    </sheetView>
  </sheetViews>
  <sheetFormatPr baseColWidth="10" defaultRowHeight="12.75" x14ac:dyDescent="0.2"/>
  <cols>
    <col min="6" max="6" width="4.85546875" style="199" customWidth="1"/>
    <col min="7" max="7" width="7.140625" customWidth="1"/>
    <col min="8" max="8" width="8" style="198" customWidth="1"/>
    <col min="9" max="9" width="20.85546875" style="199" customWidth="1"/>
    <col min="10" max="10" width="24.5703125" customWidth="1"/>
    <col min="11" max="11" width="51.42578125" customWidth="1"/>
  </cols>
  <sheetData>
    <row r="1" spans="1:11" ht="27" customHeight="1" x14ac:dyDescent="0.2">
      <c r="A1" s="406" t="s">
        <v>2196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s="199" customFormat="1" ht="18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5" customHeight="1" x14ac:dyDescent="0.2">
      <c r="A3" s="409" t="s">
        <v>2195</v>
      </c>
      <c r="B3" s="409"/>
      <c r="C3" s="409"/>
      <c r="D3" s="409"/>
      <c r="E3" s="409"/>
      <c r="F3" s="409"/>
      <c r="H3" s="202" t="s">
        <v>2025</v>
      </c>
      <c r="I3" s="202" t="s">
        <v>2177</v>
      </c>
      <c r="J3" s="202" t="s">
        <v>2026</v>
      </c>
      <c r="K3" s="202" t="s">
        <v>2027</v>
      </c>
    </row>
    <row r="4" spans="1:11" ht="12.75" customHeight="1" x14ac:dyDescent="0.2">
      <c r="A4" s="409"/>
      <c r="B4" s="409"/>
      <c r="C4" s="409"/>
      <c r="D4" s="409"/>
      <c r="E4" s="409"/>
      <c r="F4" s="409"/>
      <c r="H4" s="202">
        <v>9</v>
      </c>
      <c r="I4" s="203" t="s">
        <v>2178</v>
      </c>
      <c r="J4" s="203" t="s">
        <v>2028</v>
      </c>
      <c r="K4" s="203" t="s">
        <v>2029</v>
      </c>
    </row>
    <row r="5" spans="1:11" ht="15" customHeight="1" x14ac:dyDescent="0.2">
      <c r="A5" s="409"/>
      <c r="B5" s="409"/>
      <c r="C5" s="409"/>
      <c r="D5" s="409"/>
      <c r="E5" s="409"/>
      <c r="F5" s="409"/>
      <c r="H5" s="202">
        <v>9</v>
      </c>
      <c r="I5" s="203" t="s">
        <v>2178</v>
      </c>
      <c r="J5" s="203" t="s">
        <v>2030</v>
      </c>
      <c r="K5" s="203" t="s">
        <v>2167</v>
      </c>
    </row>
    <row r="6" spans="1:11" ht="14.25" customHeight="1" x14ac:dyDescent="0.2">
      <c r="A6" s="410" t="s">
        <v>2191</v>
      </c>
      <c r="B6" s="410"/>
      <c r="C6" s="410"/>
      <c r="D6" s="410"/>
      <c r="E6" s="410"/>
      <c r="F6" s="410"/>
      <c r="H6" s="202">
        <v>9</v>
      </c>
      <c r="I6" s="203" t="s">
        <v>2178</v>
      </c>
      <c r="J6" s="203" t="s">
        <v>2031</v>
      </c>
      <c r="K6" s="203" t="s">
        <v>2032</v>
      </c>
    </row>
    <row r="7" spans="1:11" ht="14.25" x14ac:dyDescent="0.2">
      <c r="A7" s="410"/>
      <c r="B7" s="410"/>
      <c r="C7" s="410"/>
      <c r="D7" s="410"/>
      <c r="E7" s="410"/>
      <c r="F7" s="410"/>
      <c r="H7" s="202">
        <v>11</v>
      </c>
      <c r="I7" s="203" t="s">
        <v>2179</v>
      </c>
      <c r="J7" s="203" t="s">
        <v>2033</v>
      </c>
      <c r="K7" s="203" t="s">
        <v>2034</v>
      </c>
    </row>
    <row r="8" spans="1:11" ht="12.75" customHeight="1" x14ac:dyDescent="0.2">
      <c r="A8" s="410"/>
      <c r="B8" s="410"/>
      <c r="C8" s="410"/>
      <c r="D8" s="410"/>
      <c r="E8" s="410"/>
      <c r="F8" s="410"/>
      <c r="H8" s="202">
        <v>11</v>
      </c>
      <c r="I8" s="203" t="s">
        <v>2179</v>
      </c>
      <c r="J8" s="203" t="s">
        <v>2035</v>
      </c>
      <c r="K8" s="203" t="s">
        <v>2036</v>
      </c>
    </row>
    <row r="9" spans="1:11" ht="14.25" x14ac:dyDescent="0.2">
      <c r="A9" s="201"/>
      <c r="B9" s="201"/>
      <c r="C9" s="201"/>
      <c r="D9" s="201"/>
      <c r="E9" s="201"/>
      <c r="F9" s="201"/>
      <c r="H9" s="202">
        <v>11</v>
      </c>
      <c r="I9" s="203" t="s">
        <v>2179</v>
      </c>
      <c r="J9" s="203" t="s">
        <v>2035</v>
      </c>
      <c r="K9" s="203" t="s">
        <v>2037</v>
      </c>
    </row>
    <row r="10" spans="1:11" ht="14.25" x14ac:dyDescent="0.2">
      <c r="A10" s="201"/>
      <c r="B10" s="201"/>
      <c r="C10" s="201"/>
      <c r="D10" s="201"/>
      <c r="E10" s="201"/>
      <c r="F10" s="201"/>
      <c r="H10" s="202">
        <v>11</v>
      </c>
      <c r="I10" s="203" t="s">
        <v>2179</v>
      </c>
      <c r="J10" s="203" t="s">
        <v>2035</v>
      </c>
      <c r="K10" s="203" t="s">
        <v>2038</v>
      </c>
    </row>
    <row r="11" spans="1:11" ht="14.25" customHeight="1" x14ac:dyDescent="0.2">
      <c r="A11" s="407" t="s">
        <v>2193</v>
      </c>
      <c r="B11" s="407"/>
      <c r="C11" s="407"/>
      <c r="D11" s="407"/>
      <c r="E11" s="407"/>
      <c r="F11" s="407"/>
      <c r="H11" s="202">
        <v>11</v>
      </c>
      <c r="I11" s="203" t="s">
        <v>2179</v>
      </c>
      <c r="J11" s="203" t="s">
        <v>2035</v>
      </c>
      <c r="K11" s="203" t="s">
        <v>2039</v>
      </c>
    </row>
    <row r="12" spans="1:11" ht="15" customHeight="1" x14ac:dyDescent="0.2">
      <c r="A12" s="407"/>
      <c r="B12" s="407"/>
      <c r="C12" s="407"/>
      <c r="D12" s="407"/>
      <c r="E12" s="407"/>
      <c r="F12" s="407"/>
      <c r="H12" s="202">
        <v>11</v>
      </c>
      <c r="I12" s="203" t="s">
        <v>2179</v>
      </c>
      <c r="J12" s="203" t="s">
        <v>2035</v>
      </c>
      <c r="K12" s="203" t="s">
        <v>2040</v>
      </c>
    </row>
    <row r="13" spans="1:11" ht="15" customHeight="1" x14ac:dyDescent="0.2">
      <c r="A13" s="407"/>
      <c r="B13" s="407"/>
      <c r="C13" s="407"/>
      <c r="D13" s="407"/>
      <c r="E13" s="407"/>
      <c r="F13" s="407"/>
      <c r="H13" s="202">
        <v>11</v>
      </c>
      <c r="I13" s="203" t="s">
        <v>2179</v>
      </c>
      <c r="J13" s="203" t="s">
        <v>2041</v>
      </c>
      <c r="K13" s="203" t="s">
        <v>2042</v>
      </c>
    </row>
    <row r="14" spans="1:11" ht="15" customHeight="1" x14ac:dyDescent="0.2">
      <c r="A14" s="407"/>
      <c r="B14" s="407"/>
      <c r="C14" s="407"/>
      <c r="D14" s="407"/>
      <c r="E14" s="407"/>
      <c r="F14" s="407"/>
      <c r="H14" s="202">
        <v>11</v>
      </c>
      <c r="I14" s="203" t="s">
        <v>2179</v>
      </c>
      <c r="J14" s="203" t="s">
        <v>2041</v>
      </c>
      <c r="K14" s="203" t="s">
        <v>2043</v>
      </c>
    </row>
    <row r="15" spans="1:11" ht="15" customHeight="1" x14ac:dyDescent="0.2">
      <c r="A15" s="408" t="s">
        <v>2194</v>
      </c>
      <c r="B15" s="408"/>
      <c r="C15" s="408"/>
      <c r="D15" s="408"/>
      <c r="E15" s="408"/>
      <c r="F15" s="408"/>
      <c r="H15" s="202">
        <v>11</v>
      </c>
      <c r="I15" s="203" t="s">
        <v>2179</v>
      </c>
      <c r="J15" s="203" t="s">
        <v>2041</v>
      </c>
      <c r="K15" s="203" t="s">
        <v>2044</v>
      </c>
    </row>
    <row r="16" spans="1:11" ht="14.25" x14ac:dyDescent="0.2">
      <c r="A16" s="408"/>
      <c r="B16" s="408"/>
      <c r="C16" s="408"/>
      <c r="D16" s="408"/>
      <c r="E16" s="408"/>
      <c r="F16" s="408"/>
      <c r="H16" s="202">
        <v>11</v>
      </c>
      <c r="I16" s="203" t="s">
        <v>2179</v>
      </c>
      <c r="J16" s="203" t="s">
        <v>2045</v>
      </c>
      <c r="K16" s="203" t="s">
        <v>2046</v>
      </c>
    </row>
    <row r="17" spans="1:11" ht="14.25" x14ac:dyDescent="0.2">
      <c r="A17" s="405" t="s">
        <v>2197</v>
      </c>
      <c r="B17" s="405"/>
      <c r="C17" s="405"/>
      <c r="D17" s="405"/>
      <c r="E17" s="405"/>
      <c r="F17" s="405"/>
      <c r="H17" s="202">
        <v>12</v>
      </c>
      <c r="I17" s="203" t="s">
        <v>2180</v>
      </c>
      <c r="J17" s="203" t="s">
        <v>2047</v>
      </c>
      <c r="K17" s="203" t="s">
        <v>2048</v>
      </c>
    </row>
    <row r="18" spans="1:11" ht="14.25" x14ac:dyDescent="0.2">
      <c r="H18" s="202">
        <v>12</v>
      </c>
      <c r="I18" s="203" t="s">
        <v>2180</v>
      </c>
      <c r="J18" s="203" t="s">
        <v>2049</v>
      </c>
      <c r="K18" s="203" t="s">
        <v>2168</v>
      </c>
    </row>
    <row r="19" spans="1:11" ht="14.25" x14ac:dyDescent="0.2">
      <c r="H19" s="202">
        <v>12</v>
      </c>
      <c r="I19" s="203" t="s">
        <v>2180</v>
      </c>
      <c r="J19" s="203" t="s">
        <v>2047</v>
      </c>
      <c r="K19" s="203" t="s">
        <v>2050</v>
      </c>
    </row>
    <row r="20" spans="1:11" ht="14.25" x14ac:dyDescent="0.2">
      <c r="H20" s="202">
        <v>12</v>
      </c>
      <c r="I20" s="203" t="s">
        <v>2180</v>
      </c>
      <c r="J20" s="203" t="s">
        <v>2051</v>
      </c>
      <c r="K20" s="203" t="s">
        <v>2052</v>
      </c>
    </row>
    <row r="21" spans="1:11" ht="14.25" x14ac:dyDescent="0.2">
      <c r="H21" s="202">
        <v>12</v>
      </c>
      <c r="I21" s="203" t="s">
        <v>2180</v>
      </c>
      <c r="J21" s="203" t="s">
        <v>2053</v>
      </c>
      <c r="K21" s="203" t="s">
        <v>2054</v>
      </c>
    </row>
    <row r="22" spans="1:11" ht="28.5" x14ac:dyDescent="0.2">
      <c r="H22" s="204">
        <v>30</v>
      </c>
      <c r="I22" s="205" t="s">
        <v>2181</v>
      </c>
      <c r="J22" s="206" t="s">
        <v>2169</v>
      </c>
      <c r="K22" s="206" t="s">
        <v>2055</v>
      </c>
    </row>
    <row r="23" spans="1:11" ht="14.25" x14ac:dyDescent="0.2">
      <c r="H23" s="202">
        <v>30</v>
      </c>
      <c r="I23" s="203" t="s">
        <v>2181</v>
      </c>
      <c r="J23" s="203" t="s">
        <v>2056</v>
      </c>
      <c r="K23" s="203" t="s">
        <v>2057</v>
      </c>
    </row>
    <row r="24" spans="1:11" ht="14.25" x14ac:dyDescent="0.2">
      <c r="H24" s="202">
        <v>30</v>
      </c>
      <c r="I24" s="203" t="s">
        <v>2181</v>
      </c>
      <c r="J24" s="203" t="s">
        <v>2058</v>
      </c>
      <c r="K24" s="203" t="s">
        <v>2059</v>
      </c>
    </row>
    <row r="25" spans="1:11" ht="14.25" x14ac:dyDescent="0.2">
      <c r="H25" s="202">
        <v>30</v>
      </c>
      <c r="I25" s="203" t="s">
        <v>2181</v>
      </c>
      <c r="J25" s="203" t="s">
        <v>2058</v>
      </c>
      <c r="K25" s="203" t="s">
        <v>2060</v>
      </c>
    </row>
    <row r="26" spans="1:11" ht="14.25" x14ac:dyDescent="0.2">
      <c r="H26" s="202">
        <v>30</v>
      </c>
      <c r="I26" s="203" t="s">
        <v>2181</v>
      </c>
      <c r="J26" s="203" t="s">
        <v>2058</v>
      </c>
      <c r="K26" s="203" t="s">
        <v>2061</v>
      </c>
    </row>
    <row r="27" spans="1:11" ht="14.25" x14ac:dyDescent="0.2">
      <c r="H27" s="202">
        <v>30</v>
      </c>
      <c r="I27" s="203" t="s">
        <v>2181</v>
      </c>
      <c r="J27" s="203" t="s">
        <v>2058</v>
      </c>
      <c r="K27" s="203" t="s">
        <v>2062</v>
      </c>
    </row>
    <row r="28" spans="1:11" ht="14.25" x14ac:dyDescent="0.2">
      <c r="H28" s="202">
        <v>30</v>
      </c>
      <c r="I28" s="203" t="s">
        <v>2181</v>
      </c>
      <c r="J28" s="203" t="s">
        <v>2058</v>
      </c>
      <c r="K28" s="203" t="s">
        <v>2063</v>
      </c>
    </row>
    <row r="29" spans="1:11" ht="14.25" x14ac:dyDescent="0.2">
      <c r="H29" s="202">
        <v>30</v>
      </c>
      <c r="I29" s="203" t="s">
        <v>2181</v>
      </c>
      <c r="J29" s="203" t="s">
        <v>2058</v>
      </c>
      <c r="K29" s="203" t="s">
        <v>2064</v>
      </c>
    </row>
    <row r="30" spans="1:11" ht="14.25" x14ac:dyDescent="0.2">
      <c r="H30" s="202">
        <v>30</v>
      </c>
      <c r="I30" s="203" t="s">
        <v>2181</v>
      </c>
      <c r="J30" s="203" t="s">
        <v>2065</v>
      </c>
      <c r="K30" s="203" t="s">
        <v>2066</v>
      </c>
    </row>
    <row r="31" spans="1:11" ht="14.25" x14ac:dyDescent="0.2">
      <c r="H31" s="202">
        <v>30</v>
      </c>
      <c r="I31" s="203" t="s">
        <v>2181</v>
      </c>
      <c r="J31" s="203" t="s">
        <v>2067</v>
      </c>
      <c r="K31" s="203" t="s">
        <v>2068</v>
      </c>
    </row>
    <row r="32" spans="1:11" ht="14.25" x14ac:dyDescent="0.2">
      <c r="H32" s="202">
        <v>30</v>
      </c>
      <c r="I32" s="203" t="s">
        <v>2181</v>
      </c>
      <c r="J32" s="203" t="s">
        <v>2069</v>
      </c>
      <c r="K32" s="203" t="s">
        <v>2057</v>
      </c>
    </row>
    <row r="33" spans="8:11" ht="14.25" x14ac:dyDescent="0.2">
      <c r="H33" s="202">
        <v>30</v>
      </c>
      <c r="I33" s="203" t="s">
        <v>2181</v>
      </c>
      <c r="J33" s="203" t="s">
        <v>2070</v>
      </c>
      <c r="K33" s="203" t="s">
        <v>2071</v>
      </c>
    </row>
    <row r="34" spans="8:11" ht="14.25" x14ac:dyDescent="0.2">
      <c r="H34" s="202">
        <v>30</v>
      </c>
      <c r="I34" s="203" t="s">
        <v>2181</v>
      </c>
      <c r="J34" s="203" t="s">
        <v>2070</v>
      </c>
      <c r="K34" s="203" t="s">
        <v>2057</v>
      </c>
    </row>
    <row r="35" spans="8:11" ht="14.25" x14ac:dyDescent="0.2">
      <c r="H35" s="202">
        <v>30</v>
      </c>
      <c r="I35" s="203" t="s">
        <v>2181</v>
      </c>
      <c r="J35" s="203" t="s">
        <v>2072</v>
      </c>
      <c r="K35" s="203" t="s">
        <v>2073</v>
      </c>
    </row>
    <row r="36" spans="8:11" ht="14.25" x14ac:dyDescent="0.2">
      <c r="H36" s="202">
        <v>30</v>
      </c>
      <c r="I36" s="203" t="s">
        <v>2181</v>
      </c>
      <c r="J36" s="203" t="s">
        <v>2074</v>
      </c>
      <c r="K36" s="203" t="s">
        <v>2075</v>
      </c>
    </row>
    <row r="37" spans="8:11" ht="42.75" customHeight="1" x14ac:dyDescent="0.2">
      <c r="H37" s="204">
        <v>30</v>
      </c>
      <c r="I37" s="205" t="s">
        <v>2181</v>
      </c>
      <c r="J37" s="200" t="s">
        <v>2192</v>
      </c>
      <c r="K37" s="200" t="s">
        <v>2170</v>
      </c>
    </row>
    <row r="38" spans="8:11" ht="14.25" x14ac:dyDescent="0.2">
      <c r="H38" s="202">
        <v>30</v>
      </c>
      <c r="I38" s="203" t="s">
        <v>2181</v>
      </c>
      <c r="J38" s="203" t="s">
        <v>2076</v>
      </c>
      <c r="K38" s="203" t="s">
        <v>2077</v>
      </c>
    </row>
    <row r="39" spans="8:11" ht="14.25" x14ac:dyDescent="0.2">
      <c r="H39" s="202">
        <v>31</v>
      </c>
      <c r="I39" s="203" t="s">
        <v>2182</v>
      </c>
      <c r="J39" s="203" t="s">
        <v>2078</v>
      </c>
      <c r="K39" s="203" t="s">
        <v>2079</v>
      </c>
    </row>
    <row r="40" spans="8:11" ht="14.25" x14ac:dyDescent="0.2">
      <c r="H40" s="202">
        <v>31</v>
      </c>
      <c r="I40" s="203" t="s">
        <v>2182</v>
      </c>
      <c r="J40" s="203" t="s">
        <v>2078</v>
      </c>
      <c r="K40" s="203" t="s">
        <v>2080</v>
      </c>
    </row>
    <row r="41" spans="8:11" ht="14.25" x14ac:dyDescent="0.2">
      <c r="H41" s="202">
        <v>31</v>
      </c>
      <c r="I41" s="203" t="s">
        <v>2182</v>
      </c>
      <c r="J41" s="203" t="s">
        <v>2081</v>
      </c>
      <c r="K41" s="203" t="s">
        <v>2171</v>
      </c>
    </row>
    <row r="42" spans="8:11" ht="14.25" x14ac:dyDescent="0.2">
      <c r="H42" s="202">
        <v>31</v>
      </c>
      <c r="I42" s="203" t="s">
        <v>2182</v>
      </c>
      <c r="J42" s="203" t="s">
        <v>2082</v>
      </c>
      <c r="K42" s="203" t="s">
        <v>2083</v>
      </c>
    </row>
    <row r="43" spans="8:11" ht="14.25" x14ac:dyDescent="0.2">
      <c r="H43" s="202">
        <v>31</v>
      </c>
      <c r="I43" s="203" t="s">
        <v>2182</v>
      </c>
      <c r="J43" s="203" t="s">
        <v>2084</v>
      </c>
      <c r="K43" s="203" t="s">
        <v>2085</v>
      </c>
    </row>
    <row r="44" spans="8:11" ht="14.25" x14ac:dyDescent="0.2">
      <c r="H44" s="202">
        <v>31</v>
      </c>
      <c r="I44" s="203" t="s">
        <v>2182</v>
      </c>
      <c r="J44" s="203" t="s">
        <v>2176</v>
      </c>
      <c r="K44" s="203" t="s">
        <v>2086</v>
      </c>
    </row>
    <row r="45" spans="8:11" ht="14.25" x14ac:dyDescent="0.2">
      <c r="H45" s="202">
        <v>31</v>
      </c>
      <c r="I45" s="203" t="s">
        <v>2182</v>
      </c>
      <c r="J45" s="203" t="s">
        <v>94</v>
      </c>
      <c r="K45" s="203" t="s">
        <v>2087</v>
      </c>
    </row>
    <row r="46" spans="8:11" ht="14.25" x14ac:dyDescent="0.2">
      <c r="H46" s="202">
        <v>31</v>
      </c>
      <c r="I46" s="203" t="s">
        <v>2182</v>
      </c>
      <c r="J46" s="203" t="s">
        <v>94</v>
      </c>
      <c r="K46" s="203" t="s">
        <v>2088</v>
      </c>
    </row>
    <row r="47" spans="8:11" ht="14.25" x14ac:dyDescent="0.2">
      <c r="H47" s="202">
        <v>31</v>
      </c>
      <c r="I47" s="203" t="s">
        <v>2182</v>
      </c>
      <c r="J47" s="203" t="s">
        <v>94</v>
      </c>
      <c r="K47" s="203" t="s">
        <v>2089</v>
      </c>
    </row>
    <row r="48" spans="8:11" ht="14.25" x14ac:dyDescent="0.2">
      <c r="H48" s="202">
        <v>31</v>
      </c>
      <c r="I48" s="203" t="s">
        <v>2182</v>
      </c>
      <c r="J48" s="203" t="s">
        <v>94</v>
      </c>
      <c r="K48" s="203" t="s">
        <v>2090</v>
      </c>
    </row>
    <row r="49" spans="8:11" ht="14.25" x14ac:dyDescent="0.2">
      <c r="H49" s="202">
        <v>31</v>
      </c>
      <c r="I49" s="203" t="s">
        <v>2182</v>
      </c>
      <c r="J49" s="203" t="s">
        <v>94</v>
      </c>
      <c r="K49" s="203" t="s">
        <v>2172</v>
      </c>
    </row>
    <row r="50" spans="8:11" ht="14.25" x14ac:dyDescent="0.2">
      <c r="H50" s="202">
        <v>31</v>
      </c>
      <c r="I50" s="203" t="s">
        <v>2182</v>
      </c>
      <c r="J50" s="203" t="s">
        <v>94</v>
      </c>
      <c r="K50" s="203" t="s">
        <v>2091</v>
      </c>
    </row>
    <row r="51" spans="8:11" ht="14.25" x14ac:dyDescent="0.2">
      <c r="H51" s="202">
        <v>31</v>
      </c>
      <c r="I51" s="203" t="s">
        <v>2182</v>
      </c>
      <c r="J51" s="203" t="s">
        <v>94</v>
      </c>
      <c r="K51" s="203" t="s">
        <v>2173</v>
      </c>
    </row>
    <row r="52" spans="8:11" ht="14.25" x14ac:dyDescent="0.2">
      <c r="H52" s="202">
        <v>31</v>
      </c>
      <c r="I52" s="203" t="s">
        <v>2182</v>
      </c>
      <c r="J52" s="203" t="s">
        <v>94</v>
      </c>
      <c r="K52" s="203" t="s">
        <v>2092</v>
      </c>
    </row>
    <row r="53" spans="8:11" ht="14.25" x14ac:dyDescent="0.2">
      <c r="H53" s="202">
        <v>31</v>
      </c>
      <c r="I53" s="203" t="s">
        <v>2182</v>
      </c>
      <c r="J53" s="203" t="s">
        <v>94</v>
      </c>
      <c r="K53" s="203" t="s">
        <v>2093</v>
      </c>
    </row>
    <row r="54" spans="8:11" ht="14.25" x14ac:dyDescent="0.2">
      <c r="H54" s="202">
        <v>31</v>
      </c>
      <c r="I54" s="203" t="s">
        <v>2182</v>
      </c>
      <c r="J54" s="203" t="s">
        <v>94</v>
      </c>
      <c r="K54" s="203" t="s">
        <v>2094</v>
      </c>
    </row>
    <row r="55" spans="8:11" ht="14.25" x14ac:dyDescent="0.2">
      <c r="H55" s="202">
        <v>31</v>
      </c>
      <c r="I55" s="203" t="s">
        <v>2182</v>
      </c>
      <c r="J55" s="203" t="s">
        <v>94</v>
      </c>
      <c r="K55" s="203" t="s">
        <v>2095</v>
      </c>
    </row>
    <row r="56" spans="8:11" ht="14.25" x14ac:dyDescent="0.2">
      <c r="H56" s="202">
        <v>31</v>
      </c>
      <c r="I56" s="203" t="s">
        <v>2182</v>
      </c>
      <c r="J56" s="203" t="s">
        <v>2096</v>
      </c>
      <c r="K56" s="203" t="s">
        <v>2097</v>
      </c>
    </row>
    <row r="57" spans="8:11" ht="14.25" x14ac:dyDescent="0.2">
      <c r="H57" s="202">
        <v>31</v>
      </c>
      <c r="I57" s="203" t="s">
        <v>2182</v>
      </c>
      <c r="J57" s="203" t="s">
        <v>94</v>
      </c>
      <c r="K57" s="203" t="s">
        <v>2098</v>
      </c>
    </row>
    <row r="58" spans="8:11" ht="14.25" x14ac:dyDescent="0.2">
      <c r="H58" s="202">
        <v>32</v>
      </c>
      <c r="I58" s="203" t="s">
        <v>2183</v>
      </c>
      <c r="J58" s="203" t="s">
        <v>2099</v>
      </c>
      <c r="K58" s="203" t="s">
        <v>2100</v>
      </c>
    </row>
    <row r="59" spans="8:11" ht="14.25" x14ac:dyDescent="0.2">
      <c r="H59" s="202">
        <v>34</v>
      </c>
      <c r="I59" s="203" t="s">
        <v>2184</v>
      </c>
      <c r="J59" s="203" t="s">
        <v>2101</v>
      </c>
      <c r="K59" s="203" t="s">
        <v>2057</v>
      </c>
    </row>
    <row r="60" spans="8:11" ht="14.25" x14ac:dyDescent="0.2">
      <c r="H60" s="202">
        <v>34</v>
      </c>
      <c r="I60" s="203" t="s">
        <v>2184</v>
      </c>
      <c r="J60" s="203" t="s">
        <v>2101</v>
      </c>
      <c r="K60" s="203" t="s">
        <v>2102</v>
      </c>
    </row>
    <row r="61" spans="8:11" ht="14.25" x14ac:dyDescent="0.2">
      <c r="H61" s="202">
        <v>34</v>
      </c>
      <c r="I61" s="203" t="s">
        <v>2184</v>
      </c>
      <c r="J61" s="203" t="s">
        <v>2101</v>
      </c>
      <c r="K61" s="203" t="s">
        <v>2103</v>
      </c>
    </row>
    <row r="62" spans="8:11" ht="14.25" x14ac:dyDescent="0.2">
      <c r="H62" s="202">
        <v>34</v>
      </c>
      <c r="I62" s="203" t="s">
        <v>2184</v>
      </c>
      <c r="J62" s="203" t="s">
        <v>90</v>
      </c>
      <c r="K62" s="203" t="s">
        <v>2104</v>
      </c>
    </row>
    <row r="63" spans="8:11" ht="14.25" x14ac:dyDescent="0.2">
      <c r="H63" s="202">
        <v>34</v>
      </c>
      <c r="I63" s="203" t="s">
        <v>2184</v>
      </c>
      <c r="J63" s="203" t="s">
        <v>90</v>
      </c>
      <c r="K63" s="203" t="s">
        <v>2105</v>
      </c>
    </row>
    <row r="64" spans="8:11" ht="14.25" x14ac:dyDescent="0.2">
      <c r="H64" s="202">
        <v>34</v>
      </c>
      <c r="I64" s="203" t="s">
        <v>2184</v>
      </c>
      <c r="J64" s="203" t="s">
        <v>90</v>
      </c>
      <c r="K64" s="203" t="s">
        <v>2106</v>
      </c>
    </row>
    <row r="65" spans="8:11" ht="14.25" x14ac:dyDescent="0.2">
      <c r="H65" s="202">
        <v>34</v>
      </c>
      <c r="I65" s="203" t="s">
        <v>2184</v>
      </c>
      <c r="J65" s="203" t="s">
        <v>90</v>
      </c>
      <c r="K65" s="203" t="s">
        <v>2174</v>
      </c>
    </row>
    <row r="66" spans="8:11" ht="14.25" x14ac:dyDescent="0.2">
      <c r="H66" s="202">
        <v>34</v>
      </c>
      <c r="I66" s="203" t="s">
        <v>2184</v>
      </c>
      <c r="J66" s="203" t="s">
        <v>90</v>
      </c>
      <c r="K66" s="203" t="s">
        <v>2107</v>
      </c>
    </row>
    <row r="67" spans="8:11" ht="14.25" x14ac:dyDescent="0.2">
      <c r="H67" s="202">
        <v>34</v>
      </c>
      <c r="I67" s="203" t="s">
        <v>2184</v>
      </c>
      <c r="J67" s="203" t="s">
        <v>90</v>
      </c>
      <c r="K67" s="203" t="s">
        <v>2108</v>
      </c>
    </row>
    <row r="68" spans="8:11" ht="14.25" x14ac:dyDescent="0.2">
      <c r="H68" s="202">
        <v>34</v>
      </c>
      <c r="I68" s="203" t="s">
        <v>2184</v>
      </c>
      <c r="J68" s="203" t="s">
        <v>90</v>
      </c>
      <c r="K68" s="203" t="s">
        <v>2175</v>
      </c>
    </row>
    <row r="69" spans="8:11" ht="14.25" x14ac:dyDescent="0.2">
      <c r="H69" s="202">
        <v>34</v>
      </c>
      <c r="I69" s="203" t="s">
        <v>2184</v>
      </c>
      <c r="J69" s="203" t="s">
        <v>90</v>
      </c>
      <c r="K69" s="203" t="s">
        <v>2109</v>
      </c>
    </row>
    <row r="70" spans="8:11" ht="14.25" x14ac:dyDescent="0.2">
      <c r="H70" s="202">
        <v>34</v>
      </c>
      <c r="I70" s="203" t="s">
        <v>2184</v>
      </c>
      <c r="J70" s="203" t="s">
        <v>90</v>
      </c>
      <c r="K70" s="203" t="s">
        <v>2110</v>
      </c>
    </row>
    <row r="71" spans="8:11" ht="14.25" x14ac:dyDescent="0.2">
      <c r="H71" s="202">
        <v>34</v>
      </c>
      <c r="I71" s="203" t="s">
        <v>2184</v>
      </c>
      <c r="J71" s="203" t="s">
        <v>90</v>
      </c>
      <c r="K71" s="203" t="s">
        <v>2111</v>
      </c>
    </row>
    <row r="72" spans="8:11" ht="14.25" x14ac:dyDescent="0.2">
      <c r="H72" s="202">
        <v>34</v>
      </c>
      <c r="I72" s="203" t="s">
        <v>2184</v>
      </c>
      <c r="J72" s="203" t="s">
        <v>2112</v>
      </c>
      <c r="K72" s="203" t="s">
        <v>2113</v>
      </c>
    </row>
    <row r="73" spans="8:11" ht="14.25" x14ac:dyDescent="0.2">
      <c r="H73" s="202">
        <v>34</v>
      </c>
      <c r="I73" s="203" t="s">
        <v>2184</v>
      </c>
      <c r="J73" s="203" t="s">
        <v>2114</v>
      </c>
      <c r="K73" s="203" t="s">
        <v>2115</v>
      </c>
    </row>
    <row r="74" spans="8:11" ht="14.25" x14ac:dyDescent="0.2">
      <c r="H74" s="202">
        <v>34</v>
      </c>
      <c r="I74" s="203" t="s">
        <v>2184</v>
      </c>
      <c r="J74" s="203" t="s">
        <v>2114</v>
      </c>
      <c r="K74" s="203" t="s">
        <v>2116</v>
      </c>
    </row>
    <row r="75" spans="8:11" ht="14.25" x14ac:dyDescent="0.2">
      <c r="H75" s="202">
        <v>34</v>
      </c>
      <c r="I75" s="203" t="s">
        <v>2184</v>
      </c>
      <c r="J75" s="203" t="s">
        <v>2117</v>
      </c>
      <c r="K75" s="203" t="s">
        <v>2057</v>
      </c>
    </row>
    <row r="76" spans="8:11" ht="14.25" x14ac:dyDescent="0.2">
      <c r="H76" s="202">
        <v>34</v>
      </c>
      <c r="I76" s="203" t="s">
        <v>2184</v>
      </c>
      <c r="J76" s="203" t="s">
        <v>2118</v>
      </c>
      <c r="K76" s="203" t="s">
        <v>2057</v>
      </c>
    </row>
    <row r="77" spans="8:11" ht="14.25" x14ac:dyDescent="0.2">
      <c r="H77" s="202">
        <v>34</v>
      </c>
      <c r="I77" s="203" t="s">
        <v>2184</v>
      </c>
      <c r="J77" s="203" t="s">
        <v>2119</v>
      </c>
      <c r="K77" s="203" t="s">
        <v>2120</v>
      </c>
    </row>
    <row r="78" spans="8:11" ht="14.25" x14ac:dyDescent="0.2">
      <c r="H78" s="202">
        <v>34</v>
      </c>
      <c r="I78" s="203" t="s">
        <v>2184</v>
      </c>
      <c r="J78" s="203" t="s">
        <v>2121</v>
      </c>
      <c r="K78" s="203" t="s">
        <v>2057</v>
      </c>
    </row>
    <row r="79" spans="8:11" ht="14.25" x14ac:dyDescent="0.2">
      <c r="H79" s="202">
        <v>34</v>
      </c>
      <c r="I79" s="203" t="s">
        <v>2184</v>
      </c>
      <c r="J79" s="203" t="s">
        <v>2122</v>
      </c>
      <c r="K79" s="203" t="s">
        <v>2057</v>
      </c>
    </row>
    <row r="80" spans="8:11" ht="14.25" x14ac:dyDescent="0.2">
      <c r="H80" s="202">
        <v>46</v>
      </c>
      <c r="I80" s="203" t="s">
        <v>2185</v>
      </c>
      <c r="J80" s="203" t="s">
        <v>2123</v>
      </c>
      <c r="K80" s="203" t="s">
        <v>2124</v>
      </c>
    </row>
    <row r="81" spans="8:11" ht="14.25" x14ac:dyDescent="0.2">
      <c r="H81" s="202">
        <v>48</v>
      </c>
      <c r="I81" s="203" t="s">
        <v>2186</v>
      </c>
      <c r="J81" s="203" t="s">
        <v>2125</v>
      </c>
      <c r="K81" s="203" t="s">
        <v>2126</v>
      </c>
    </row>
    <row r="82" spans="8:11" ht="14.25" x14ac:dyDescent="0.2">
      <c r="H82" s="202">
        <v>65</v>
      </c>
      <c r="I82" s="203" t="s">
        <v>2187</v>
      </c>
      <c r="J82" s="203" t="s">
        <v>2127</v>
      </c>
      <c r="K82" s="203" t="s">
        <v>2128</v>
      </c>
    </row>
    <row r="83" spans="8:11" ht="14.25" x14ac:dyDescent="0.2">
      <c r="H83" s="202">
        <v>65</v>
      </c>
      <c r="I83" s="203" t="s">
        <v>2187</v>
      </c>
      <c r="J83" s="203" t="s">
        <v>2127</v>
      </c>
      <c r="K83" s="203" t="s">
        <v>2129</v>
      </c>
    </row>
    <row r="84" spans="8:11" ht="14.25" x14ac:dyDescent="0.2">
      <c r="H84" s="202">
        <v>65</v>
      </c>
      <c r="I84" s="203" t="s">
        <v>2187</v>
      </c>
      <c r="J84" s="203" t="s">
        <v>2127</v>
      </c>
      <c r="K84" s="203" t="s">
        <v>2130</v>
      </c>
    </row>
    <row r="85" spans="8:11" ht="14.25" x14ac:dyDescent="0.2">
      <c r="H85" s="202">
        <v>65</v>
      </c>
      <c r="I85" s="203" t="s">
        <v>2187</v>
      </c>
      <c r="J85" s="203" t="s">
        <v>2131</v>
      </c>
      <c r="K85" s="203" t="s">
        <v>2132</v>
      </c>
    </row>
    <row r="86" spans="8:11" ht="14.25" x14ac:dyDescent="0.2">
      <c r="H86" s="202">
        <v>66</v>
      </c>
      <c r="I86" s="203" t="s">
        <v>2188</v>
      </c>
      <c r="J86" s="203" t="s">
        <v>2133</v>
      </c>
      <c r="K86" s="203" t="s">
        <v>2057</v>
      </c>
    </row>
    <row r="87" spans="8:11" ht="14.25" x14ac:dyDescent="0.2">
      <c r="H87" s="202">
        <v>66</v>
      </c>
      <c r="I87" s="203" t="s">
        <v>2188</v>
      </c>
      <c r="J87" s="203" t="s">
        <v>2134</v>
      </c>
      <c r="K87" s="203" t="s">
        <v>2135</v>
      </c>
    </row>
    <row r="88" spans="8:11" ht="14.25" x14ac:dyDescent="0.2">
      <c r="H88" s="202">
        <v>66</v>
      </c>
      <c r="I88" s="203" t="s">
        <v>2188</v>
      </c>
      <c r="J88" s="203" t="s">
        <v>2134</v>
      </c>
      <c r="K88" s="203" t="s">
        <v>2136</v>
      </c>
    </row>
    <row r="89" spans="8:11" ht="14.25" x14ac:dyDescent="0.2">
      <c r="H89" s="202">
        <v>66</v>
      </c>
      <c r="I89" s="203" t="s">
        <v>2188</v>
      </c>
      <c r="J89" s="203" t="s">
        <v>2134</v>
      </c>
      <c r="K89" s="203" t="s">
        <v>2137</v>
      </c>
    </row>
    <row r="90" spans="8:11" ht="14.25" x14ac:dyDescent="0.2">
      <c r="H90" s="202">
        <v>66</v>
      </c>
      <c r="I90" s="203" t="s">
        <v>2188</v>
      </c>
      <c r="J90" s="203" t="s">
        <v>2134</v>
      </c>
      <c r="K90" s="203" t="s">
        <v>2138</v>
      </c>
    </row>
    <row r="91" spans="8:11" ht="14.25" x14ac:dyDescent="0.2">
      <c r="H91" s="202">
        <v>66</v>
      </c>
      <c r="I91" s="203" t="s">
        <v>2188</v>
      </c>
      <c r="J91" s="203" t="s">
        <v>2134</v>
      </c>
      <c r="K91" s="203" t="s">
        <v>2139</v>
      </c>
    </row>
    <row r="92" spans="8:11" ht="14.25" x14ac:dyDescent="0.2">
      <c r="H92" s="202">
        <v>66</v>
      </c>
      <c r="I92" s="203" t="s">
        <v>2188</v>
      </c>
      <c r="J92" s="203" t="s">
        <v>2134</v>
      </c>
      <c r="K92" s="203" t="s">
        <v>2140</v>
      </c>
    </row>
    <row r="93" spans="8:11" ht="14.25" x14ac:dyDescent="0.2">
      <c r="H93" s="202">
        <v>66</v>
      </c>
      <c r="I93" s="203" t="s">
        <v>2188</v>
      </c>
      <c r="J93" s="203" t="s">
        <v>2134</v>
      </c>
      <c r="K93" s="203" t="s">
        <v>2141</v>
      </c>
    </row>
    <row r="94" spans="8:11" ht="14.25" x14ac:dyDescent="0.2">
      <c r="H94" s="202">
        <v>66</v>
      </c>
      <c r="I94" s="203" t="s">
        <v>2188</v>
      </c>
      <c r="J94" s="203" t="s">
        <v>2134</v>
      </c>
      <c r="K94" s="203" t="s">
        <v>2142</v>
      </c>
    </row>
    <row r="95" spans="8:11" ht="14.25" x14ac:dyDescent="0.2">
      <c r="H95" s="202">
        <v>66</v>
      </c>
      <c r="I95" s="203" t="s">
        <v>2188</v>
      </c>
      <c r="J95" s="203" t="s">
        <v>2134</v>
      </c>
      <c r="K95" s="203" t="s">
        <v>2143</v>
      </c>
    </row>
    <row r="96" spans="8:11" ht="14.25" x14ac:dyDescent="0.2">
      <c r="H96" s="202">
        <v>81</v>
      </c>
      <c r="I96" s="203" t="s">
        <v>2189</v>
      </c>
      <c r="J96" s="203" t="s">
        <v>2144</v>
      </c>
      <c r="K96" s="203" t="s">
        <v>2145</v>
      </c>
    </row>
    <row r="97" spans="8:11" ht="14.25" x14ac:dyDescent="0.2">
      <c r="H97" s="202">
        <v>81</v>
      </c>
      <c r="I97" s="203" t="s">
        <v>2189</v>
      </c>
      <c r="J97" s="203" t="s">
        <v>2146</v>
      </c>
      <c r="K97" s="203" t="s">
        <v>2147</v>
      </c>
    </row>
    <row r="98" spans="8:11" ht="14.25" x14ac:dyDescent="0.2">
      <c r="H98" s="202">
        <v>81</v>
      </c>
      <c r="I98" s="203" t="s">
        <v>2189</v>
      </c>
      <c r="J98" s="203" t="s">
        <v>2146</v>
      </c>
      <c r="K98" s="203" t="s">
        <v>2148</v>
      </c>
    </row>
    <row r="99" spans="8:11" ht="14.25" x14ac:dyDescent="0.2">
      <c r="H99" s="202">
        <v>81</v>
      </c>
      <c r="I99" s="203" t="s">
        <v>2189</v>
      </c>
      <c r="J99" s="203" t="s">
        <v>2146</v>
      </c>
      <c r="K99" s="203" t="s">
        <v>2149</v>
      </c>
    </row>
    <row r="100" spans="8:11" ht="14.25" x14ac:dyDescent="0.2">
      <c r="H100" s="202">
        <v>81</v>
      </c>
      <c r="I100" s="203" t="s">
        <v>2189</v>
      </c>
      <c r="J100" s="203" t="s">
        <v>2146</v>
      </c>
      <c r="K100" s="203" t="s">
        <v>2057</v>
      </c>
    </row>
    <row r="101" spans="8:11" ht="14.25" x14ac:dyDescent="0.2">
      <c r="H101" s="202">
        <v>81</v>
      </c>
      <c r="I101" s="203" t="s">
        <v>2189</v>
      </c>
      <c r="J101" s="203" t="s">
        <v>2150</v>
      </c>
      <c r="K101" s="203" t="s">
        <v>2151</v>
      </c>
    </row>
    <row r="102" spans="8:11" ht="14.25" x14ac:dyDescent="0.2">
      <c r="H102" s="202">
        <v>81</v>
      </c>
      <c r="I102" s="203" t="s">
        <v>2189</v>
      </c>
      <c r="J102" s="203" t="s">
        <v>2150</v>
      </c>
      <c r="K102" s="203" t="s">
        <v>2152</v>
      </c>
    </row>
    <row r="103" spans="8:11" ht="14.25" x14ac:dyDescent="0.2">
      <c r="H103" s="202">
        <v>81</v>
      </c>
      <c r="I103" s="203" t="s">
        <v>2189</v>
      </c>
      <c r="J103" s="203" t="s">
        <v>2150</v>
      </c>
      <c r="K103" s="203" t="s">
        <v>2153</v>
      </c>
    </row>
    <row r="104" spans="8:11" ht="14.25" x14ac:dyDescent="0.2">
      <c r="H104" s="202">
        <v>81</v>
      </c>
      <c r="I104" s="203" t="s">
        <v>2189</v>
      </c>
      <c r="J104" s="203" t="s">
        <v>2154</v>
      </c>
      <c r="K104" s="203" t="s">
        <v>2155</v>
      </c>
    </row>
    <row r="105" spans="8:11" ht="14.25" x14ac:dyDescent="0.2">
      <c r="H105" s="202">
        <v>81</v>
      </c>
      <c r="I105" s="203" t="s">
        <v>2189</v>
      </c>
      <c r="J105" s="203" t="s">
        <v>2156</v>
      </c>
      <c r="K105" s="203" t="s">
        <v>2157</v>
      </c>
    </row>
    <row r="106" spans="8:11" ht="14.25" x14ac:dyDescent="0.2">
      <c r="H106" s="202">
        <v>81</v>
      </c>
      <c r="I106" s="203" t="s">
        <v>2189</v>
      </c>
      <c r="J106" s="203" t="s">
        <v>2158</v>
      </c>
      <c r="K106" s="203" t="s">
        <v>2159</v>
      </c>
    </row>
    <row r="107" spans="8:11" ht="14.25" x14ac:dyDescent="0.2">
      <c r="H107" s="202">
        <v>82</v>
      </c>
      <c r="I107" s="203" t="s">
        <v>2190</v>
      </c>
      <c r="J107" s="203" t="s">
        <v>2160</v>
      </c>
      <c r="K107" s="203" t="s">
        <v>2161</v>
      </c>
    </row>
    <row r="108" spans="8:11" ht="14.25" x14ac:dyDescent="0.2">
      <c r="H108" s="202">
        <v>82</v>
      </c>
      <c r="I108" s="203" t="s">
        <v>2190</v>
      </c>
      <c r="J108" s="203" t="s">
        <v>2160</v>
      </c>
      <c r="K108" s="203" t="s">
        <v>2162</v>
      </c>
    </row>
    <row r="109" spans="8:11" ht="14.25" x14ac:dyDescent="0.2">
      <c r="H109" s="202">
        <v>82</v>
      </c>
      <c r="I109" s="203" t="s">
        <v>2190</v>
      </c>
      <c r="J109" s="203" t="s">
        <v>2160</v>
      </c>
      <c r="K109" s="203" t="s">
        <v>2163</v>
      </c>
    </row>
    <row r="110" spans="8:11" ht="14.25" x14ac:dyDescent="0.2">
      <c r="H110" s="202">
        <v>82</v>
      </c>
      <c r="I110" s="203" t="s">
        <v>2190</v>
      </c>
      <c r="J110" s="203" t="s">
        <v>2164</v>
      </c>
      <c r="K110" s="203" t="s">
        <v>2165</v>
      </c>
    </row>
    <row r="111" spans="8:11" ht="14.25" x14ac:dyDescent="0.2">
      <c r="H111" s="202">
        <v>82</v>
      </c>
      <c r="I111" s="203" t="s">
        <v>2190</v>
      </c>
      <c r="J111" s="203" t="s">
        <v>2164</v>
      </c>
      <c r="K111" s="203" t="s">
        <v>2166</v>
      </c>
    </row>
  </sheetData>
  <mergeCells count="6">
    <mergeCell ref="A17:F17"/>
    <mergeCell ref="A1:K1"/>
    <mergeCell ref="A11:F14"/>
    <mergeCell ref="A15:F16"/>
    <mergeCell ref="A3:F5"/>
    <mergeCell ref="A6:F8"/>
  </mergeCells>
  <hyperlinks>
    <hyperlink ref="A17" r:id="rId1"/>
  </hyperlinks>
  <pageMargins left="0.25" right="0.25" top="0.75" bottom="0.75" header="0.3" footer="0.3"/>
  <pageSetup paperSize="9" scale="45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C9" sqref="C9"/>
    </sheetView>
  </sheetViews>
  <sheetFormatPr baseColWidth="10" defaultRowHeight="15" x14ac:dyDescent="0.25"/>
  <cols>
    <col min="1" max="16384" width="11.42578125" style="48"/>
  </cols>
  <sheetData>
    <row r="2" spans="1:7" x14ac:dyDescent="0.25">
      <c r="A2" s="48" t="s">
        <v>104</v>
      </c>
      <c r="B2" s="191" t="s">
        <v>2017</v>
      </c>
      <c r="C2" s="48" t="s">
        <v>34</v>
      </c>
      <c r="D2" s="48" t="s">
        <v>89</v>
      </c>
      <c r="E2" s="48" t="s">
        <v>90</v>
      </c>
      <c r="F2" s="48" t="s">
        <v>103</v>
      </c>
      <c r="G2" s="48" t="s">
        <v>105</v>
      </c>
    </row>
    <row r="3" spans="1:7" x14ac:dyDescent="0.25">
      <c r="A3" s="48" t="s">
        <v>91</v>
      </c>
      <c r="B3" s="191" t="s">
        <v>284</v>
      </c>
      <c r="C3" s="48" t="s">
        <v>92</v>
      </c>
      <c r="D3" s="48" t="s">
        <v>93</v>
      </c>
      <c r="E3" s="48" t="s">
        <v>94</v>
      </c>
      <c r="F3" s="48" t="s">
        <v>51</v>
      </c>
      <c r="G3" s="48" t="s">
        <v>51</v>
      </c>
    </row>
    <row r="4" spans="1:7" x14ac:dyDescent="0.25">
      <c r="B4" s="49" t="s">
        <v>95</v>
      </c>
      <c r="C4" s="48" t="s">
        <v>51</v>
      </c>
    </row>
    <row r="5" spans="1:7" x14ac:dyDescent="0.25">
      <c r="B5" s="49" t="s">
        <v>96</v>
      </c>
    </row>
    <row r="6" spans="1:7" x14ac:dyDescent="0.25">
      <c r="B6" s="191" t="s">
        <v>629</v>
      </c>
    </row>
    <row r="7" spans="1:7" x14ac:dyDescent="0.25">
      <c r="B7" s="49" t="s">
        <v>97</v>
      </c>
    </row>
    <row r="8" spans="1:7" x14ac:dyDescent="0.25">
      <c r="B8" s="49" t="s">
        <v>98</v>
      </c>
    </row>
    <row r="9" spans="1:7" x14ac:dyDescent="0.25">
      <c r="B9" s="191" t="s">
        <v>418</v>
      </c>
    </row>
    <row r="10" spans="1:7" x14ac:dyDescent="0.25">
      <c r="B10" s="49" t="s">
        <v>99</v>
      </c>
    </row>
    <row r="11" spans="1:7" x14ac:dyDescent="0.25">
      <c r="B11" s="49" t="s">
        <v>100</v>
      </c>
    </row>
    <row r="12" spans="1:7" x14ac:dyDescent="0.25">
      <c r="B12" s="49" t="s">
        <v>101</v>
      </c>
    </row>
    <row r="13" spans="1:7" x14ac:dyDescent="0.25">
      <c r="B13" s="49" t="s">
        <v>102</v>
      </c>
    </row>
  </sheetData>
  <dataValidations count="1">
    <dataValidation type="list" allowBlank="1" showInputMessage="1" showErrorMessage="1" sqref="E2:E3">
      <formula1>$E$2:$E$3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E38"/>
  <sheetViews>
    <sheetView topLeftCell="A16" workbookViewId="0">
      <selection activeCell="A32" sqref="A32"/>
    </sheetView>
  </sheetViews>
  <sheetFormatPr baseColWidth="10" defaultRowHeight="15" x14ac:dyDescent="0.25"/>
  <cols>
    <col min="1" max="1" width="48.7109375" style="19" bestFit="1" customWidth="1"/>
    <col min="2" max="2" width="13.42578125" style="19" bestFit="1" customWidth="1"/>
    <col min="3" max="5" width="15" style="19" bestFit="1" customWidth="1"/>
    <col min="6" max="16384" width="11.42578125" style="19"/>
  </cols>
  <sheetData>
    <row r="2" spans="1:5" x14ac:dyDescent="0.25">
      <c r="A2" s="19" t="s">
        <v>16</v>
      </c>
      <c r="B2" s="19" t="s">
        <v>15</v>
      </c>
      <c r="C2" s="19" t="s">
        <v>11</v>
      </c>
      <c r="D2" s="19" t="s">
        <v>14</v>
      </c>
      <c r="E2" s="19" t="s">
        <v>12</v>
      </c>
    </row>
    <row r="3" spans="1:5" s="21" customFormat="1" x14ac:dyDescent="0.25">
      <c r="A3" s="21" t="s">
        <v>13</v>
      </c>
      <c r="B3" s="21" t="s">
        <v>13</v>
      </c>
      <c r="C3" s="21" t="s">
        <v>13</v>
      </c>
      <c r="D3" s="21" t="s">
        <v>13</v>
      </c>
      <c r="E3" s="21" t="s">
        <v>13</v>
      </c>
    </row>
    <row r="4" spans="1:5" x14ac:dyDescent="0.25">
      <c r="A4" s="19" t="s">
        <v>24</v>
      </c>
      <c r="B4" s="19" t="s">
        <v>24</v>
      </c>
      <c r="C4" s="22" t="s">
        <v>25</v>
      </c>
      <c r="D4" s="19" t="s">
        <v>24</v>
      </c>
      <c r="E4" s="19" t="s">
        <v>24</v>
      </c>
    </row>
    <row r="5" spans="1:5" x14ac:dyDescent="0.25">
      <c r="A5" s="26" t="s">
        <v>21</v>
      </c>
      <c r="B5" s="19" t="s">
        <v>23</v>
      </c>
      <c r="C5" s="19" t="s">
        <v>19</v>
      </c>
      <c r="D5" s="19" t="s">
        <v>22</v>
      </c>
      <c r="E5" s="19" t="s">
        <v>22</v>
      </c>
    </row>
    <row r="6" spans="1:5" x14ac:dyDescent="0.25">
      <c r="A6" s="19" t="s">
        <v>18</v>
      </c>
      <c r="B6" s="19" t="s">
        <v>21</v>
      </c>
      <c r="C6" s="20" t="s">
        <v>20</v>
      </c>
      <c r="D6" s="19" t="s">
        <v>19</v>
      </c>
      <c r="E6" s="19" t="s">
        <v>19</v>
      </c>
    </row>
    <row r="7" spans="1:5" x14ac:dyDescent="0.25">
      <c r="B7" s="19" t="s">
        <v>18</v>
      </c>
      <c r="D7" s="20" t="s">
        <v>17</v>
      </c>
    </row>
    <row r="10" spans="1:5" x14ac:dyDescent="0.25">
      <c r="A10" s="27" t="s">
        <v>38</v>
      </c>
      <c r="B10" s="27" t="s">
        <v>34</v>
      </c>
      <c r="C10" s="30" t="s">
        <v>13</v>
      </c>
    </row>
    <row r="11" spans="1:5" x14ac:dyDescent="0.25">
      <c r="A11" s="21" t="s">
        <v>13</v>
      </c>
      <c r="B11" s="27" t="s">
        <v>35</v>
      </c>
      <c r="C11" s="30" t="s">
        <v>50</v>
      </c>
    </row>
    <row r="12" spans="1:5" x14ac:dyDescent="0.25">
      <c r="A12" s="27" t="s">
        <v>8</v>
      </c>
      <c r="B12" s="27" t="s">
        <v>36</v>
      </c>
      <c r="C12" s="30" t="s">
        <v>51</v>
      </c>
    </row>
    <row r="13" spans="1:5" x14ac:dyDescent="0.25">
      <c r="A13" s="27" t="s">
        <v>26</v>
      </c>
      <c r="B13" s="27" t="s">
        <v>34</v>
      </c>
    </row>
    <row r="14" spans="1:5" x14ac:dyDescent="0.25">
      <c r="A14" s="27" t="s">
        <v>27</v>
      </c>
      <c r="B14" s="27" t="s">
        <v>37</v>
      </c>
    </row>
    <row r="15" spans="1:5" x14ac:dyDescent="0.25">
      <c r="A15" s="27" t="s">
        <v>43</v>
      </c>
    </row>
    <row r="16" spans="1:5" x14ac:dyDescent="0.25">
      <c r="A16" s="27" t="s">
        <v>28</v>
      </c>
    </row>
    <row r="18" spans="1:1" x14ac:dyDescent="0.25">
      <c r="A18" s="27" t="s">
        <v>29</v>
      </c>
    </row>
    <row r="19" spans="1:1" x14ac:dyDescent="0.25">
      <c r="A19" s="21" t="s">
        <v>13</v>
      </c>
    </row>
    <row r="20" spans="1:1" x14ac:dyDescent="0.25">
      <c r="A20" s="28" t="s">
        <v>33</v>
      </c>
    </row>
    <row r="21" spans="1:1" x14ac:dyDescent="0.25">
      <c r="A21" s="28" t="s">
        <v>49</v>
      </c>
    </row>
    <row r="22" spans="1:1" x14ac:dyDescent="0.25">
      <c r="A22" s="27" t="s">
        <v>30</v>
      </c>
    </row>
    <row r="23" spans="1:1" x14ac:dyDescent="0.25">
      <c r="A23" s="27" t="s">
        <v>31</v>
      </c>
    </row>
    <row r="24" spans="1:1" x14ac:dyDescent="0.25">
      <c r="A24" s="27" t="s">
        <v>32</v>
      </c>
    </row>
    <row r="25" spans="1:1" x14ac:dyDescent="0.25">
      <c r="A25" s="27" t="s">
        <v>28</v>
      </c>
    </row>
    <row r="27" spans="1:1" x14ac:dyDescent="0.25">
      <c r="A27" s="27" t="s">
        <v>39</v>
      </c>
    </row>
    <row r="28" spans="1:1" x14ac:dyDescent="0.25">
      <c r="A28" s="21" t="s">
        <v>13</v>
      </c>
    </row>
    <row r="29" spans="1:1" x14ac:dyDescent="0.25">
      <c r="A29" s="27" t="s">
        <v>44</v>
      </c>
    </row>
    <row r="30" spans="1:1" x14ac:dyDescent="0.25">
      <c r="A30" s="27" t="s">
        <v>40</v>
      </c>
    </row>
    <row r="31" spans="1:1" x14ac:dyDescent="0.25">
      <c r="A31" s="33" t="s">
        <v>53</v>
      </c>
    </row>
    <row r="33" spans="1:1" x14ac:dyDescent="0.25">
      <c r="A33" s="27" t="s">
        <v>41</v>
      </c>
    </row>
    <row r="34" spans="1:1" x14ac:dyDescent="0.25">
      <c r="A34" s="21" t="s">
        <v>13</v>
      </c>
    </row>
    <row r="35" spans="1:1" x14ac:dyDescent="0.25">
      <c r="A35" s="28" t="s">
        <v>42</v>
      </c>
    </row>
    <row r="36" spans="1:1" x14ac:dyDescent="0.25">
      <c r="A36" s="27" t="s">
        <v>30</v>
      </c>
    </row>
    <row r="37" spans="1:1" x14ac:dyDescent="0.25">
      <c r="A37" s="27" t="s">
        <v>31</v>
      </c>
    </row>
    <row r="38" spans="1:1" x14ac:dyDescent="0.25">
      <c r="A38" s="27" t="s">
        <v>28</v>
      </c>
    </row>
  </sheetData>
  <dataValidations count="3">
    <dataValidation type="list" allowBlank="1" showInputMessage="1" showErrorMessage="1" sqref="D14">
      <formula1>$A$3:$A$6</formula1>
    </dataValidation>
    <dataValidation type="list" allowBlank="1" showInputMessage="1" showErrorMessage="1" sqref="A2">
      <formula1>$A$5:$A$5</formula1>
    </dataValidation>
    <dataValidation errorStyle="information" allowBlank="1" showInputMessage="1" sqref="A1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 COMPLETER</vt:lpstr>
      <vt:lpstr>Caractéristiques EPLE</vt:lpstr>
      <vt:lpstr>Identification QPV</vt:lpstr>
      <vt:lpstr>listes</vt:lpstr>
      <vt:lpstr>Spé niveaux</vt:lpstr>
      <vt:lpstr>'A COMPLETER'!Zone_d_impression</vt:lpstr>
      <vt:lpstr>'Identification QPV'!Zone_d_impression</vt:lpstr>
    </vt:vector>
  </TitlesOfParts>
  <Company>Site Descartes -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utiliseur</dc:creator>
  <cp:lastModifiedBy>Utilisateur Windows</cp:lastModifiedBy>
  <cp:revision>2</cp:revision>
  <cp:lastPrinted>2024-03-26T09:53:46Z</cp:lastPrinted>
  <dcterms:created xsi:type="dcterms:W3CDTF">2010-01-07T08:33:43Z</dcterms:created>
  <dcterms:modified xsi:type="dcterms:W3CDTF">2024-05-06T15:25:40Z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Site Descartes - Paris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