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de-la-cruz1\Desktop\"/>
    </mc:Choice>
  </mc:AlternateContent>
  <bookViews>
    <workbookView xWindow="0" yWindow="0" windowWidth="20490" windowHeight="7020" activeTab="2"/>
  </bookViews>
  <sheets>
    <sheet name="Français" sheetId="3" r:id="rId1"/>
    <sheet name="Franç-Synthèse" sheetId="4" r:id="rId2"/>
    <sheet name="Mathématiques" sheetId="1" r:id="rId3"/>
    <sheet name="Math-Synthèse" sheetId="2" r:id="rId4"/>
  </sheets>
  <externalReferences>
    <externalReference r:id="rId5"/>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4" l="1"/>
  <c r="C5" i="4"/>
  <c r="B5" i="4"/>
  <c r="D4" i="4"/>
  <c r="C4" i="4"/>
  <c r="B4" i="4"/>
  <c r="D3" i="4"/>
  <c r="C3" i="4"/>
  <c r="B3" i="4"/>
  <c r="D2" i="4"/>
  <c r="C2" i="4"/>
  <c r="B2" i="4"/>
  <c r="H48" i="3"/>
  <c r="G48" i="3"/>
  <c r="F48" i="3"/>
  <c r="H47" i="3"/>
  <c r="G47" i="3"/>
  <c r="F47" i="3"/>
  <c r="H40" i="3"/>
  <c r="G40" i="3"/>
  <c r="F40" i="3"/>
  <c r="H39" i="3"/>
  <c r="G39" i="3"/>
  <c r="F39" i="3"/>
  <c r="H35" i="3"/>
  <c r="G35" i="3"/>
  <c r="F35" i="3"/>
  <c r="H34" i="3"/>
  <c r="G34" i="3"/>
  <c r="F34" i="3"/>
  <c r="H27" i="3"/>
  <c r="G27" i="3"/>
  <c r="F27" i="3"/>
  <c r="F51" i="3" s="1"/>
  <c r="H26" i="3"/>
  <c r="G26" i="3"/>
  <c r="F26" i="3"/>
  <c r="H34" i="1" l="1"/>
  <c r="G34" i="1"/>
  <c r="F34" i="1"/>
  <c r="H33" i="1"/>
  <c r="G33" i="1"/>
  <c r="F33" i="1"/>
  <c r="D3" i="2" l="1"/>
  <c r="C3" i="2"/>
  <c r="B3" i="2"/>
  <c r="F56" i="1" l="1"/>
  <c r="B6" i="2" s="1"/>
  <c r="G16" i="1"/>
  <c r="F16" i="1"/>
  <c r="H56" i="1" l="1"/>
  <c r="D6" i="2" s="1"/>
  <c r="G56" i="1"/>
  <c r="C6" i="2" s="1"/>
  <c r="H55" i="1"/>
  <c r="G55" i="1"/>
  <c r="F55" i="1"/>
  <c r="H47" i="1" l="1"/>
  <c r="D5" i="2" s="1"/>
  <c r="G47" i="1"/>
  <c r="C5" i="2" s="1"/>
  <c r="F47" i="1"/>
  <c r="B5" i="2" s="1"/>
  <c r="H46" i="1"/>
  <c r="G46" i="1"/>
  <c r="F46" i="1"/>
  <c r="H39" i="1"/>
  <c r="D4" i="2" s="1"/>
  <c r="G39" i="1"/>
  <c r="C4" i="2" s="1"/>
  <c r="F39" i="1"/>
  <c r="H38" i="1"/>
  <c r="G38" i="1"/>
  <c r="F38" i="1"/>
  <c r="H17" i="1"/>
  <c r="D2" i="2" s="1"/>
  <c r="G17" i="1"/>
  <c r="C2" i="2" s="1"/>
  <c r="F17" i="1"/>
  <c r="B2" i="2" s="1"/>
  <c r="H16" i="1"/>
  <c r="B4" i="2" l="1"/>
  <c r="F58" i="1"/>
</calcChain>
</file>

<file path=xl/sharedStrings.xml><?xml version="1.0" encoding="utf-8"?>
<sst xmlns="http://schemas.openxmlformats.org/spreadsheetml/2006/main" count="348" uniqueCount="215">
  <si>
    <t>DOMAINE</t>
  </si>
  <si>
    <t>Compétences</t>
  </si>
  <si>
    <t>n°fiche</t>
  </si>
  <si>
    <t>descriptif</t>
  </si>
  <si>
    <t>EXERCICE</t>
  </si>
  <si>
    <t>COTATION</t>
  </si>
  <si>
    <t>Elève :</t>
  </si>
  <si>
    <t>Libellé de l'école :</t>
  </si>
  <si>
    <t>Écrire les nombres entiers naturels inférieurs à 1000</t>
  </si>
  <si>
    <t>Numeration</t>
  </si>
  <si>
    <t>NO0101</t>
  </si>
  <si>
    <t>Ecriture littérale de 5 nombres : 143-372-88-500-816</t>
  </si>
  <si>
    <t>Ecriture chiffrée de 6 nombres dictés : 498-276-97-609-982-864</t>
  </si>
  <si>
    <t>NO0106</t>
  </si>
  <si>
    <t>Écrire les nombres entiers naturels inférieurs à 1001</t>
  </si>
  <si>
    <t xml:space="preserve">Encadrer les nombres entiers naturels inférieurs à 1000 - relations internes aux nombres. </t>
  </si>
  <si>
    <t>NO0501</t>
  </si>
  <si>
    <t>Encadrer un nombre entre deux dizaines consécutives : 133/ 251 /874 /609</t>
  </si>
  <si>
    <t>Placer 6 nombres sur une droite : 30- 66- 107- 155 – 192</t>
  </si>
  <si>
    <t>NO0604</t>
  </si>
  <si>
    <t xml:space="preserve">Compléter des suites numériques de 10 en 10, de 100 en 100. </t>
  </si>
  <si>
    <t>Suite à compléter 43 – 53 – 63 _? - ? - ? - ? - ?</t>
  </si>
  <si>
    <t>Suite à compléter 164 – 154 – 144 - ? - ? -?- ? - ?</t>
  </si>
  <si>
    <t>NO0808</t>
  </si>
  <si>
    <t>NO0816</t>
  </si>
  <si>
    <t>NO0907</t>
  </si>
  <si>
    <t>Relier un nombre à son double</t>
  </si>
  <si>
    <t>Connaître les doubles de nombres d'usage courant.</t>
  </si>
  <si>
    <t>NO0910</t>
  </si>
  <si>
    <t>Ecrire la moitié de 10- 40- 800 – 50 – 200 - 16</t>
  </si>
  <si>
    <t>Connaître la moitié de nombres d'usage courant.</t>
  </si>
  <si>
    <t>NO1105</t>
  </si>
  <si>
    <t>NO1107</t>
  </si>
  <si>
    <t>Dénombrer une collection de points et en donner le nombre.</t>
  </si>
  <si>
    <t>Utiliser une procédure experte ( multiplication, groupement par 10)</t>
  </si>
  <si>
    <t>Résoudre des problèmes de dénombrement</t>
  </si>
  <si>
    <t>Numération  : Nombre de réponses par cotation des bonnes réponses de exercice 1 à 9</t>
  </si>
  <si>
    <t>Numération  : bilan en % des bonnes réponses de exercice 1 à 9</t>
  </si>
  <si>
    <t>Calcul</t>
  </si>
  <si>
    <t>Produire et reconnaître les décompositions additives des nombres inférieurs à 20.</t>
  </si>
  <si>
    <t>CA0203</t>
  </si>
  <si>
    <t>CA0205</t>
  </si>
  <si>
    <t>CA0206</t>
  </si>
  <si>
    <t xml:space="preserve">Complement des nombres inférieurs à 10 / Compléter : 9= 5+ …. / …...+4= 10 </t>
  </si>
  <si>
    <t>Connaissance des tables d’addition / compléter : 8+9 = … / ...+7=13 / 4+ ...=14</t>
  </si>
  <si>
    <t>Adddition réitérée / Compléter :2 + 2 + 2 + 2 + 2 = .... / ..... = 5 + 5 + 5 + 5</t>
  </si>
  <si>
    <t xml:space="preserve">Connaître et utiliser les techniques opératoires de l'addition. </t>
  </si>
  <si>
    <t>CA0401</t>
  </si>
  <si>
    <t>CA0405</t>
  </si>
  <si>
    <t>Poser et effectuer 248 + 121 =</t>
  </si>
  <si>
    <t xml:space="preserve">Poser et effectuer 54 + 62+18 = </t>
  </si>
  <si>
    <t>CA1507</t>
  </si>
  <si>
    <t xml:space="preserve">Utiliser la calculatrice pour trouver le résultat des opérations et compléter l'égalité : 562+248+124= </t>
  </si>
  <si>
    <t>Utiliser les fonctions de base de la calculatrice.</t>
  </si>
  <si>
    <t>CA0514</t>
  </si>
  <si>
    <t>CA0802</t>
  </si>
  <si>
    <t>Connaître et utiliser les techniques opératoires de la soustraction.</t>
  </si>
  <si>
    <t>Pose et effectue : 802 - 86 =  (avec retenue.)</t>
  </si>
  <si>
    <t>Poser et effectuer : 983 – 67 =     ( avec retenue)</t>
  </si>
  <si>
    <t>CA0609</t>
  </si>
  <si>
    <t>Poser et effectuer : 232 X 3 =</t>
  </si>
  <si>
    <t>CA0610</t>
  </si>
  <si>
    <t>Poser et effectuer : 345 x 25 =</t>
  </si>
  <si>
    <t>Connaître et utiliser les techniques opératoires de la multiplication.</t>
  </si>
  <si>
    <t>CA1107</t>
  </si>
  <si>
    <t>Trouve le résultat de l'opération : 72 : 2 =</t>
  </si>
  <si>
    <t>Diviser par 2, par 5 des nombres inférieurs à 100.</t>
  </si>
  <si>
    <t>CA1124</t>
  </si>
  <si>
    <t xml:space="preserve">Trouve le résultat de l'opération : 80 : 5 = </t>
  </si>
  <si>
    <t>CA1002</t>
  </si>
  <si>
    <t>Exercice identique à celui de la fiche N0701</t>
  </si>
  <si>
    <t>Approcher la division de deux nombres entiers à partir d’un problème de partage.</t>
  </si>
  <si>
    <t>CA1306</t>
  </si>
  <si>
    <t>Un boulanger a cuit 370 pains. A midi, il en reste 55. Combien de pains a-t-il vendus ?</t>
  </si>
  <si>
    <t>Résoudre des problèmes relevant de l'addition -soustraction</t>
  </si>
  <si>
    <t>CA1308</t>
  </si>
  <si>
    <t>Chloé pèse 50 kg, Hamid 80 kg, Matéo 70 kg, Lisa 60 kg, Nathan 55 kg et Yasmine 65 kg.
L’ascenseur ne peut pas transporter plus de 200 kg, Hamid et Matéo sont déjà dans l’ascenseur. Qui peut encore monter dans l’ascenseur ?</t>
  </si>
  <si>
    <t>Géométrie</t>
  </si>
  <si>
    <t>Décrire, reproduire, tracer un carré, un rectangle, un triangle, un triangle rectangle.</t>
  </si>
  <si>
    <t>GE0303</t>
  </si>
  <si>
    <t>Reproduire une figure.</t>
  </si>
  <si>
    <t>GE0305</t>
  </si>
  <si>
    <t>GE0703</t>
  </si>
  <si>
    <t>À l'aide des instruments, tracer un rectangle de 6 cm de longueur et de 3 cm de largeur.</t>
  </si>
  <si>
    <t xml:space="preserve">Utiliser des instruments et des techniques pour réaliser des tracés, reproduire des figures géométriques simples : règle, équerre. </t>
  </si>
  <si>
    <t xml:space="preserve">Réaliser une construction décrite. </t>
  </si>
  <si>
    <t>Géometrie  : Nombre de réponses par cotation des bonnes réponses de exercice 19 à 21</t>
  </si>
  <si>
    <t>Géométrie  : bilan en % des bonnes réponses de exercice 19 à 21</t>
  </si>
  <si>
    <t>Grandeurs et mesures</t>
  </si>
  <si>
    <t>Connaître la relation entre heures et minutes, m et cm, km et m, kg et g, euro et centimes d'euro.</t>
  </si>
  <si>
    <t>GM0106</t>
  </si>
  <si>
    <t>Conversions sur les grandeurs </t>
  </si>
  <si>
    <t>GM0201</t>
  </si>
  <si>
    <t>La leçon de mathématiques dure 45......</t>
  </si>
  <si>
    <t>GM0202</t>
  </si>
  <si>
    <t>La tablette de chocolat pèse 200.....</t>
  </si>
  <si>
    <t>GM0203</t>
  </si>
  <si>
    <t>Une règle d'écolier peut mesurer 30.....</t>
  </si>
  <si>
    <t>GM0204</t>
  </si>
  <si>
    <t>Le trajet en avion de Paris à New-York dure 7......</t>
  </si>
  <si>
    <t>GM0205</t>
  </si>
  <si>
    <t>Connaître les unités de mesure de longueur, durée et masse.</t>
  </si>
  <si>
    <t>Grandeurs et Mesures : Nombre de réponses par cotation des bonnes réponses de l'exercice 22 à 23</t>
  </si>
  <si>
    <t>Grandeurs et Mesures : bilan en % des bonnes réponses de l' exercice 22 à 23</t>
  </si>
  <si>
    <t>Organisation et gestion de données</t>
  </si>
  <si>
    <t>Utiliser, lire ou compléter un tableau ou graphique.</t>
  </si>
  <si>
    <t>OG0103</t>
  </si>
  <si>
    <t>OG0104</t>
  </si>
  <si>
    <t>OG0105</t>
  </si>
  <si>
    <t>OG0106</t>
  </si>
  <si>
    <t>Le graphique indique le nombre de jours de pluie par mois. Par exemple, il y a eu 10 jours de pluie au mois de décembre.</t>
  </si>
  <si>
    <t>Combien y a-t-il eu de jours de pluie au mois d’août ? ( 12 j).</t>
  </si>
  <si>
    <t>Quel est le mois le moins pluvieux ?</t>
  </si>
  <si>
    <t>Quel est le mois où il y a eu 4 jours de pluie ? </t>
  </si>
  <si>
    <t>Un tigre adulte pèse 190 ...</t>
  </si>
  <si>
    <t>OG0113</t>
  </si>
  <si>
    <t>OG0114</t>
  </si>
  <si>
    <t>OG0115</t>
  </si>
  <si>
    <t>OG0113 : Combien de cahiers la directrice doit-elle commander pour toute l'école ?</t>
  </si>
  <si>
    <t>OG0114 : Combien de manuels la directrice doit-elle commander pour la classe de CE1 ?</t>
  </si>
  <si>
    <t>OG0115 : Combien de cahiers la directrice doit-elle commander pour l'ensemble des élèves de l'école ?</t>
  </si>
  <si>
    <t>Organisation et gestion de données : bilan en % des bonnes réponses de l' exercice 24 à 25</t>
  </si>
  <si>
    <t>Organisation et gestion de données : Nombre de réponses par cotation des bonnes réponses de l'exercice 24 à 25</t>
  </si>
  <si>
    <t>Ecriture  : bilan en % des bonnes réponses de l' exercice 10 à 18</t>
  </si>
  <si>
    <t>Ecriture  : Nombre de réponses par cotation des bonnes réponses de l'exercice 10 à 18</t>
  </si>
  <si>
    <t>Pourcentage réussite globale</t>
  </si>
  <si>
    <t>à compléter</t>
  </si>
  <si>
    <t>1 ou 9 ou 0</t>
  </si>
  <si>
    <t>Résultat 1</t>
  </si>
  <si>
    <t>Résultat 9</t>
  </si>
  <si>
    <t>Résultat 0</t>
  </si>
  <si>
    <t>Numération</t>
  </si>
  <si>
    <t>Calcul et problèmes</t>
  </si>
  <si>
    <t>Organisation et 
Gestion de données</t>
  </si>
  <si>
    <t>Les cases bleues sont à compléter avec 1 , 9 ou 0. La synthèse est automatique. Merci d'imprimer toute cette page et de la joindre au dossier.</t>
  </si>
  <si>
    <t>Lecture</t>
  </si>
  <si>
    <t>Déchiffrer des mots connus et inconnus rapidement</t>
  </si>
  <si>
    <t>LI0106</t>
  </si>
  <si>
    <t>Lire à voix haute : chouette, plantation, villageois, coquillage, balançoire, récompense.</t>
  </si>
  <si>
    <t>Lire à haute voix un texte comprenant des mots connus et inconnus.</t>
  </si>
  <si>
    <t>LI0401</t>
  </si>
  <si>
    <t>Lire un texte à voix haute (5 lignes)/ Code 1: mots identifiés et oralisés.</t>
  </si>
  <si>
    <t>LI0402</t>
  </si>
  <si>
    <t>Lire un texte à voix haute (5 lignes)/ Code 1 : lecture fluide, ponctuation bien respectée.</t>
  </si>
  <si>
    <t>Lire un texte documentaire et manifester sa compréhension</t>
  </si>
  <si>
    <t>LI0509</t>
  </si>
  <si>
    <t>Le loup Lecture silencieuse+ questions</t>
  </si>
  <si>
    <t>LI0510</t>
  </si>
  <si>
    <t>LI0511</t>
  </si>
  <si>
    <t>LI0512</t>
  </si>
  <si>
    <t>LI0513</t>
  </si>
  <si>
    <t>LI0514</t>
  </si>
  <si>
    <t>LI0515</t>
  </si>
  <si>
    <t>LI0516</t>
  </si>
  <si>
    <t>Lire un texte narratif et manifester sa compréhension identifier les personnages, les événements et les circonstances</t>
  </si>
  <si>
    <t>LI0601</t>
  </si>
  <si>
    <t xml:space="preserve"> « Histoires comme ça » de Rudyard Kipling Lecture silencieuse+ questions </t>
  </si>
  <si>
    <t>LI0602</t>
  </si>
  <si>
    <t>LI0603</t>
  </si>
  <si>
    <t>LI0604</t>
  </si>
  <si>
    <t>LI0605</t>
  </si>
  <si>
    <t>LI0606</t>
  </si>
  <si>
    <t>LI0607</t>
  </si>
  <si>
    <t>LI0608</t>
  </si>
  <si>
    <t>LI0609</t>
  </si>
  <si>
    <t>LECTURE  : Nombre de réponses par cotation des bonnes réponses de exercice 1 à 4</t>
  </si>
  <si>
    <t>LECTURE  : bilan en % des bonnes réponses de exercice 1 à 4</t>
  </si>
  <si>
    <t>Ecrire</t>
  </si>
  <si>
    <t>Concevoir et écrire de manière autonome une phrase simple cohérente, un texte de 5 à 10 lignes</t>
  </si>
  <si>
    <t>EC0112</t>
  </si>
  <si>
    <t>au moins 5 lignes syntaxiquement correctes.</t>
  </si>
  <si>
    <t>EC0113</t>
  </si>
  <si>
    <t xml:space="preserve"> personnages de l’histoire initiale repris ; action imaginée compatible avec le début du récit et l’histoire racontée a une fin.</t>
  </si>
  <si>
    <t>EC0114</t>
  </si>
  <si>
    <t>enchaînement des éléments de l’histoire, organisation des idées</t>
  </si>
  <si>
    <t>EC0203</t>
  </si>
  <si>
    <t>Ecrire une phrase correcte.</t>
  </si>
  <si>
    <t>Copier sans erreur un texte de cinq à dix lignes en soignant la présentation.</t>
  </si>
  <si>
    <t>EC0204</t>
  </si>
  <si>
    <t>Copie d'un extrait de poème.</t>
  </si>
  <si>
    <t>EC0205 </t>
  </si>
  <si>
    <t>respect de l’orthographe et des majuscules.</t>
  </si>
  <si>
    <t>Ecriture  : Nombre de réponses par cotation des bonnes réponses de exercice 5 à 7</t>
  </si>
  <si>
    <t>Ecriture  : bilan en % des bonnes réponses de exercice 5 à 7</t>
  </si>
  <si>
    <t>Vocabulaire</t>
  </si>
  <si>
    <t>Donner des synonymes.</t>
  </si>
  <si>
    <t>VO0206</t>
  </si>
  <si>
    <t>Trouver de synonyme du mot « rapidement» parmi 4 propositions ( bizarrement, dehors, lentement, vite).</t>
  </si>
  <si>
    <t>Ranger des mots dans l'ordre alphabétique</t>
  </si>
  <si>
    <t>VO0305</t>
  </si>
  <si>
    <t>Ranger et écrire une liste de quatre mots par ordre alphabétique (tortue, serpent, panda, zèbre).</t>
  </si>
  <si>
    <t>Trouver un mot de sens opposé.</t>
  </si>
  <si>
    <t>VO0505</t>
  </si>
  <si>
    <t>Trouver le contraire d'un mot parmi quatre autres proposés ( gentillesse/ méchanceté – générosité – bonheur – amabilité)</t>
  </si>
  <si>
    <t>Vocabulaire  : Nombre de réponses par cotation des bonnes réponses de exercice 8 à 10</t>
  </si>
  <si>
    <t>Vocabulaire  : bilan en % des bonnes réponses de exercice 8 à 10</t>
  </si>
  <si>
    <t>Orthographe</t>
  </si>
  <si>
    <t>Respecter les correspondances entre lettres et sons.</t>
  </si>
  <si>
    <t>OR0111</t>
  </si>
  <si>
    <t>Respecter les accords en genre et en nombre dans le groupe nominal.</t>
  </si>
  <si>
    <t>OR0112</t>
  </si>
  <si>
    <t>OR0112 : 2 noms sur 2 (lutins, branches) portent la marque du pluriel.</t>
  </si>
  <si>
    <t>OR0113</t>
  </si>
  <si>
    <t>OR0113 : 2 adjectifs sur 2 (petits, grandes) portent l’accord de l’adjectif au sein du groupe nominal.</t>
  </si>
  <si>
    <t>Respecter l'accord entre le sujet et le verbe.</t>
  </si>
  <si>
    <t>OR0201</t>
  </si>
  <si>
    <t>Conjuguer le verbe entre parenthèse au présent de l'indicatif </t>
  </si>
  <si>
    <t>OR0202</t>
  </si>
  <si>
    <t>Conjuguer le verbe entre parenthèse à l'imparfait de l'indicatif </t>
  </si>
  <si>
    <t>OR0203</t>
  </si>
  <si>
    <t>Conjuguer le verbe entre parenthèse au futur simple de l'indicatif </t>
  </si>
  <si>
    <t>Orthographe lexicale et grammaticale : Nombre de réponses par cotation des bonnes réponses de exercice 11 à 12</t>
  </si>
  <si>
    <t>Orthographe lexicale et grammaticale : bilan en % des bonnes réponses de exercice 11 à 12</t>
  </si>
  <si>
    <t>Ecriture</t>
  </si>
  <si>
    <t>Orthographe lexicale et grammaticale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</si>
</sst>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2"/>
      <color theme="1"/>
      <name val="Calibri"/>
      <family val="2"/>
      <scheme val="minor"/>
    </font>
    <font>
      <b/>
      <sz val="12"/>
      <color rgb="FFFF0000"/>
      <name val="Calibri"/>
      <family val="2"/>
      <scheme val="minor"/>
    </font>
    <font>
      <b/>
      <sz val="11"/>
      <color rgb="FFFF0000"/>
      <name val="Calibri"/>
      <family val="2"/>
      <scheme val="minor"/>
    </font>
    <font>
      <b/>
      <sz val="11"/>
      <color rgb="FF00B050"/>
      <name val="Calibri"/>
      <family val="2"/>
      <scheme val="minor"/>
    </font>
    <font>
      <sz val="12"/>
      <color theme="1"/>
      <name val="Calibri"/>
      <family val="2"/>
      <scheme val="minor"/>
    </font>
    <font>
      <sz val="16"/>
      <color theme="1"/>
      <name val="Calibri"/>
      <family val="2"/>
      <scheme val="minor"/>
    </font>
    <font>
      <sz val="20"/>
      <color theme="1"/>
      <name val="Calibri"/>
      <family val="2"/>
      <scheme val="minor"/>
    </font>
    <font>
      <b/>
      <sz val="9"/>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8">
    <xf numFmtId="0" fontId="0" fillId="0" borderId="0" xfId="0"/>
    <xf numFmtId="0" fontId="0" fillId="0" borderId="0" xfId="0" applyAlignment="1"/>
    <xf numFmtId="0" fontId="0" fillId="0" borderId="0" xfId="0" applyFill="1" applyBorder="1" applyAlignment="1">
      <alignment horizontal="center"/>
    </xf>
    <xf numFmtId="0" fontId="2" fillId="0" borderId="0" xfId="0" applyFont="1" applyAlignment="1">
      <alignment horizontal="center" vertical="center"/>
    </xf>
    <xf numFmtId="0" fontId="1"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0" fillId="5" borderId="1" xfId="0" applyFont="1" applyFill="1" applyBorder="1" applyAlignment="1">
      <alignment horizontal="center" vertical="center"/>
    </xf>
    <xf numFmtId="0" fontId="0" fillId="0" borderId="0" xfId="0" applyFont="1" applyAlignment="1">
      <alignment wrapText="1"/>
    </xf>
    <xf numFmtId="0" fontId="0" fillId="0" borderId="1" xfId="0" applyFont="1" applyBorder="1" applyAlignment="1">
      <alignment wrapText="1"/>
    </xf>
    <xf numFmtId="0" fontId="0" fillId="2" borderId="1" xfId="0" applyFont="1" applyFill="1" applyBorder="1" applyAlignment="1">
      <alignment vertical="center" wrapText="1"/>
    </xf>
    <xf numFmtId="0" fontId="0" fillId="6" borderId="1" xfId="0" applyFont="1" applyFill="1" applyBorder="1" applyAlignment="1">
      <alignment vertical="center" wrapText="1"/>
    </xf>
    <xf numFmtId="0" fontId="0" fillId="0" borderId="1" xfId="0" applyFont="1" applyBorder="1" applyAlignment="1">
      <alignment horizontal="center" vertical="center" wrapText="1"/>
    </xf>
    <xf numFmtId="0" fontId="0" fillId="0" borderId="0" xfId="0" applyFont="1" applyAlignment="1">
      <alignment horizontal="center"/>
    </xf>
    <xf numFmtId="0" fontId="0" fillId="0" borderId="0" xfId="0" applyFont="1"/>
    <xf numFmtId="0" fontId="0" fillId="0" borderId="0" xfId="0" applyFont="1" applyAlignment="1">
      <alignment horizontal="center" vertical="center"/>
    </xf>
    <xf numFmtId="0" fontId="1" fillId="3"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0" fillId="5" borderId="1" xfId="0" applyFont="1" applyFill="1" applyBorder="1" applyAlignment="1">
      <alignment horizontal="left"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1" fillId="0" borderId="5" xfId="0" applyFont="1" applyBorder="1" applyAlignment="1">
      <alignment wrapText="1"/>
    </xf>
    <xf numFmtId="0" fontId="1" fillId="0" borderId="6" xfId="0" applyFont="1" applyBorder="1" applyAlignment="1">
      <alignment horizontal="center" vertical="center"/>
    </xf>
    <xf numFmtId="0" fontId="1" fillId="0" borderId="0" xfId="0" applyFont="1" applyBorder="1" applyAlignment="1">
      <alignment wrapText="1"/>
    </xf>
    <xf numFmtId="0" fontId="1" fillId="0" borderId="0" xfId="0" applyFont="1" applyBorder="1" applyAlignment="1">
      <alignment horizontal="center" vertical="center"/>
    </xf>
    <xf numFmtId="0" fontId="0" fillId="7" borderId="1" xfId="0" applyFont="1" applyFill="1" applyBorder="1" applyAlignment="1">
      <alignment horizontal="center" vertical="center"/>
    </xf>
    <xf numFmtId="0" fontId="7" fillId="0" borderId="3" xfId="0" applyFont="1" applyBorder="1" applyAlignment="1">
      <alignment vertical="center" wrapText="1"/>
    </xf>
    <xf numFmtId="0" fontId="9"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7" fillId="0" borderId="3" xfId="0" applyFont="1" applyBorder="1" applyAlignment="1">
      <alignment horizontal="center" vertical="center" wrapText="1"/>
    </xf>
    <xf numFmtId="0" fontId="0" fillId="0" borderId="0" xfId="0" applyAlignment="1">
      <alignment horizontal="center" vertical="center"/>
    </xf>
    <xf numFmtId="0" fontId="1"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8"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7" borderId="1" xfId="0" applyFill="1" applyBorder="1" applyAlignment="1">
      <alignment horizontal="center" vertical="center"/>
    </xf>
    <xf numFmtId="0" fontId="0" fillId="5" borderId="1" xfId="0" applyFill="1"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left" vertical="center" wrapText="1"/>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0" xfId="0" applyFill="1" applyBorder="1" applyAlignment="1">
      <alignment horizontal="left" vertical="center" wrapText="1"/>
    </xf>
    <xf numFmtId="0" fontId="0" fillId="5" borderId="11" xfId="0" applyFill="1" applyBorder="1" applyAlignment="1">
      <alignment horizontal="center" vertical="center"/>
    </xf>
    <xf numFmtId="0" fontId="0" fillId="6" borderId="4" xfId="0" applyFill="1" applyBorder="1" applyAlignment="1">
      <alignment vertical="center" wrapText="1"/>
    </xf>
    <xf numFmtId="0" fontId="5" fillId="8" borderId="0" xfId="0" applyFont="1" applyFill="1" applyAlignment="1">
      <alignment horizontal="center" vertical="center"/>
    </xf>
    <xf numFmtId="0" fontId="5" fillId="0" borderId="0" xfId="0" applyFont="1" applyAlignment="1">
      <alignment horizontal="center" vertical="center"/>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0" fillId="5" borderId="13" xfId="0" applyFill="1" applyBorder="1" applyAlignment="1">
      <alignment horizontal="left" vertical="center" wrapText="1"/>
    </xf>
    <xf numFmtId="0" fontId="0" fillId="5" borderId="14" xfId="0" applyFill="1" applyBorder="1" applyAlignment="1">
      <alignment horizontal="center" vertical="center"/>
    </xf>
    <xf numFmtId="0" fontId="0" fillId="2" borderId="4" xfId="0" applyFill="1" applyBorder="1" applyAlignment="1">
      <alignment vertical="center" wrapText="1"/>
    </xf>
    <xf numFmtId="0" fontId="4" fillId="8" borderId="0" xfId="0" applyFont="1" applyFill="1" applyAlignment="1">
      <alignment horizontal="center" vertical="center"/>
    </xf>
    <xf numFmtId="0" fontId="4" fillId="0" borderId="0" xfId="0" applyFont="1" applyAlignment="1">
      <alignment horizontal="center" vertical="center"/>
    </xf>
    <xf numFmtId="0" fontId="0" fillId="0" borderId="8" xfId="0" applyBorder="1" applyAlignment="1">
      <alignment horizontal="center" vertical="center"/>
    </xf>
    <xf numFmtId="0" fontId="0" fillId="0" borderId="8" xfId="0" applyBorder="1" applyAlignment="1">
      <alignment horizontal="left" vertical="center" wrapText="1"/>
    </xf>
    <xf numFmtId="0" fontId="0" fillId="6" borderId="1" xfId="0" applyFill="1" applyBorder="1" applyAlignment="1">
      <alignment vertical="center" wrapText="1"/>
    </xf>
    <xf numFmtId="0" fontId="0" fillId="2" borderId="1" xfId="0" applyFill="1" applyBorder="1" applyAlignment="1">
      <alignment vertical="center" wrapText="1"/>
    </xf>
    <xf numFmtId="0" fontId="0" fillId="0" borderId="0" xfId="0" applyAlignment="1">
      <alignment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'[1]Franç-Synthèse'!$B$1</c:f>
              <c:strCache>
                <c:ptCount val="1"/>
                <c:pt idx="0">
                  <c:v>Résultat 1</c:v>
                </c:pt>
              </c:strCache>
            </c:strRef>
          </c:tx>
          <c:spPr>
            <a:solidFill>
              <a:srgbClr val="00CC00"/>
            </a:solidFill>
            <a:ln>
              <a:noFill/>
            </a:ln>
          </c:spPr>
          <c:invertIfNegative val="0"/>
          <c:dLbls>
            <c:spPr>
              <a:noFill/>
              <a:ln>
                <a:noFill/>
              </a:ln>
              <a:effectLst/>
            </c:spPr>
            <c:txPr>
              <a:bodyPr/>
              <a:lstStyle/>
              <a:p>
                <a:pPr>
                  <a:defRPr sz="1000" b="0" strike="noStrike" spc="-1">
                    <a:latin typeface="Arial"/>
                  </a:defRPr>
                </a:pPr>
                <a:endParaRPr lang="fr-FR"/>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'[1]Franç-Synthèse'!$A$2:$A$5</c:f>
              <c:strCache>
                <c:ptCount val="4"/>
                <c:pt idx="0">
                  <c:v>Lecture</c:v>
                </c:pt>
                <c:pt idx="1">
                  <c:v>Ecriture</c:v>
                </c:pt>
                <c:pt idx="2">
                  <c:v>Vocabulaire</c:v>
                </c:pt>
                <c:pt idx="3">
                  <c:v>Orthographe lexicale et grammaticale</c:v>
                </c:pt>
              </c:strCache>
            </c:strRef>
          </c:cat>
          <c:val>
            <c:numRef>
              <c:f>'[1]Franç-Synthèse'!$B$2:$B$5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AA2-4FDA-BB7B-2F7B109840B5}"/>
            </c:ext>
          </c:extLst>
        </c:ser>
        <c:ser>
          <c:idx val="1"/>
          <c:order val="1"/>
          <c:tx>
            <c:strRef>
              <c:f>'[1]Franç-Synthèse'!$C$1</c:f>
              <c:strCache>
                <c:ptCount val="1"/>
                <c:pt idx="0">
                  <c:v>Résultat 9</c:v>
                </c:pt>
              </c:strCache>
            </c:strRef>
          </c:tx>
          <c:spPr>
            <a:solidFill>
              <a:srgbClr val="FFBF00"/>
            </a:solidFill>
            <a:ln>
              <a:noFill/>
            </a:ln>
          </c:spPr>
          <c:invertIfNegative val="0"/>
          <c:dLbls>
            <c:spPr>
              <a:noFill/>
              <a:ln>
                <a:noFill/>
              </a:ln>
              <a:effectLst/>
            </c:spPr>
            <c:txPr>
              <a:bodyPr/>
              <a:lstStyle/>
              <a:p>
                <a:pPr>
                  <a:defRPr sz="1000" b="0" strike="noStrike" spc="-1">
                    <a:latin typeface="Arial"/>
                  </a:defRPr>
                </a:pPr>
                <a:endParaRPr lang="fr-FR"/>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'[1]Franç-Synthèse'!$A$2:$A$5</c:f>
              <c:strCache>
                <c:ptCount val="4"/>
                <c:pt idx="0">
                  <c:v>Lecture</c:v>
                </c:pt>
                <c:pt idx="1">
                  <c:v>Ecriture</c:v>
                </c:pt>
                <c:pt idx="2">
                  <c:v>Vocabulaire</c:v>
                </c:pt>
                <c:pt idx="3">
                  <c:v>Orthographe lexicale et grammaticale</c:v>
                </c:pt>
              </c:strCache>
            </c:strRef>
          </c:cat>
          <c:val>
            <c:numRef>
              <c:f>'[1]Franç-Synthèse'!$C$2:$C$5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3AA2-4FDA-BB7B-2F7B109840B5}"/>
            </c:ext>
          </c:extLst>
        </c:ser>
        <c:ser>
          <c:idx val="2"/>
          <c:order val="2"/>
          <c:tx>
            <c:strRef>
              <c:f>'[1]Franç-Synthèse'!$D$1</c:f>
              <c:strCache>
                <c:ptCount val="1"/>
                <c:pt idx="0">
                  <c:v>Résultat 0</c:v>
                </c:pt>
              </c:strCache>
            </c:strRef>
          </c:tx>
          <c:spPr>
            <a:solidFill>
              <a:srgbClr val="FF0000"/>
            </a:solidFill>
            <a:ln>
              <a:noFill/>
            </a:ln>
          </c:spPr>
          <c:invertIfNegative val="0"/>
          <c:dLbls>
            <c:spPr>
              <a:noFill/>
              <a:ln>
                <a:noFill/>
              </a:ln>
              <a:effectLst/>
            </c:spPr>
            <c:txPr>
              <a:bodyPr/>
              <a:lstStyle/>
              <a:p>
                <a:pPr>
                  <a:defRPr sz="1000" b="0" strike="noStrike" spc="-1">
                    <a:latin typeface="Arial"/>
                  </a:defRPr>
                </a:pPr>
                <a:endParaRPr lang="fr-FR"/>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'[1]Franç-Synthèse'!$A$2:$A$5</c:f>
              <c:strCache>
                <c:ptCount val="4"/>
                <c:pt idx="0">
                  <c:v>Lecture</c:v>
                </c:pt>
                <c:pt idx="1">
                  <c:v>Ecriture</c:v>
                </c:pt>
                <c:pt idx="2">
                  <c:v>Vocabulaire</c:v>
                </c:pt>
                <c:pt idx="3">
                  <c:v>Orthographe lexicale et grammaticale</c:v>
                </c:pt>
              </c:strCache>
            </c:strRef>
          </c:cat>
          <c:val>
            <c:numRef>
              <c:f>'[1]Franç-Synthèse'!$D$2:$D$5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3AA2-4FDA-BB7B-2F7B109840B5}"/>
            </c:ext>
          </c:extLst>
        </c:ser>
        <c:dLbls>
          <c:showLegendKey val="0"/>
          <c:showVal val="0"/>
          <c:showCatName val="0"/>
          <c:showSerName val="0"/>
          <c:showPercent val="0"/>
          <c:showBubbleSize val="0"/>
        </c:dLbls>
        <c:gapWidth val="100"/>
        <c:overlap val="100"/>
        <c:axId val="29885814"/>
        <c:axId val="92235043"/>
      </c:barChart>
      <c:catAx>
        <c:axId val="29885814"/>
        <c:scaling>
          <c:orientation val="minMax"/>
        </c:scaling>
        <c:delete val="0"/>
        <c:axPos val="b"/>
        <c:numFmt formatCode="General" sourceLinked="1"/>
        <c:majorTickMark val="out"/>
        <c:minorTickMark val="none"/>
        <c:tickLblPos val="nextTo"/>
        <c:spPr>
          <a:ln>
            <a:solidFill>
              <a:srgbClr val="B3B3B3"/>
            </a:solidFill>
          </a:ln>
        </c:spPr>
        <c:txPr>
          <a:bodyPr/>
          <a:lstStyle/>
          <a:p>
            <a:pPr>
              <a:defRPr sz="1000" b="0" strike="noStrike" spc="-1">
                <a:latin typeface="Arial"/>
              </a:defRPr>
            </a:pPr>
            <a:endParaRPr lang="fr-FR"/>
          </a:p>
        </c:txPr>
        <c:crossAx val="92235043"/>
        <c:crosses val="autoZero"/>
        <c:auto val="1"/>
        <c:lblAlgn val="ctr"/>
        <c:lblOffset val="100"/>
        <c:noMultiLvlLbl val="1"/>
      </c:catAx>
      <c:valAx>
        <c:axId val="92235043"/>
        <c:scaling>
          <c:orientation val="minMax"/>
        </c:scaling>
        <c:delete val="0"/>
        <c:axPos val="l"/>
        <c:majorGridlines>
          <c:spPr>
            <a:ln>
              <a:solidFill>
                <a:srgbClr val="B3B3B3"/>
              </a:solidFill>
            </a:ln>
          </c:spPr>
        </c:majorGridlines>
        <c:numFmt formatCode="General" sourceLinked="1"/>
        <c:majorTickMark val="out"/>
        <c:minorTickMark val="none"/>
        <c:tickLblPos val="nextTo"/>
        <c:spPr>
          <a:ln>
            <a:solidFill>
              <a:srgbClr val="B3B3B3"/>
            </a:solidFill>
          </a:ln>
        </c:spPr>
        <c:txPr>
          <a:bodyPr/>
          <a:lstStyle/>
          <a:p>
            <a:pPr>
              <a:defRPr sz="1000" b="0" strike="noStrike" spc="-1">
                <a:latin typeface="Arial"/>
              </a:defRPr>
            </a:pPr>
            <a:endParaRPr lang="fr-FR"/>
          </a:p>
        </c:txPr>
        <c:crossAx val="29885814"/>
        <c:crosses val="autoZero"/>
        <c:crossBetween val="between"/>
      </c:valAx>
      <c:spPr>
        <a:noFill/>
        <a:ln>
          <a:solidFill>
            <a:srgbClr val="B3B3B3"/>
          </a:solidFill>
        </a:ln>
      </c:spPr>
    </c:plotArea>
    <c:legend>
      <c:legendPos val="r"/>
      <c:layout/>
      <c:overlay val="0"/>
      <c:spPr>
        <a:noFill/>
        <a:ln>
          <a:noFill/>
        </a:ln>
      </c:spPr>
      <c:txPr>
        <a:bodyPr/>
        <a:lstStyle/>
        <a:p>
          <a:pPr>
            <a:defRPr sz="1000" b="0" strike="noStrike" spc="-1">
              <a:latin typeface="Arial"/>
            </a:defRPr>
          </a:pPr>
          <a:endParaRPr lang="fr-FR"/>
        </a:p>
      </c:txPr>
    </c:legend>
    <c:plotVisOnly val="1"/>
    <c:dispBlanksAs val="gap"/>
    <c:showDLblsOverMax val="1"/>
  </c:chart>
  <c:spPr>
    <a:solidFill>
      <a:srgbClr val="FFFFFF"/>
    </a:solid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'Math-Synthèse'!$B$1</c:f>
              <c:strCache>
                <c:ptCount val="1"/>
                <c:pt idx="0">
                  <c:v>Résultat 1</c:v>
                </c:pt>
              </c:strCache>
            </c:strRef>
          </c:tx>
          <c:spPr>
            <a:solidFill>
              <a:srgbClr val="00CC00"/>
            </a:solidFill>
            <a:ln>
              <a:noFill/>
            </a:ln>
          </c:spPr>
          <c:invertIfNegative val="0"/>
          <c:dLbls>
            <c:spPr>
              <a:noFill/>
              <a:ln>
                <a:noFill/>
              </a:ln>
              <a:effectLst/>
            </c:spPr>
            <c:txPr>
              <a:bodyPr/>
              <a:lstStyle/>
              <a:p>
                <a:pPr>
                  <a:defRPr sz="1000" b="0" strike="noStrike" spc="-1">
                    <a:latin typeface="Arial"/>
                  </a:defRPr>
                </a:pPr>
                <a:endParaRPr lang="fr-FR"/>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'Math-Synthèse'!$A$2:$A$6</c:f>
              <c:strCache>
                <c:ptCount val="5"/>
                <c:pt idx="0">
                  <c:v>Numération</c:v>
                </c:pt>
                <c:pt idx="1">
                  <c:v>Calcul et problèmes</c:v>
                </c:pt>
                <c:pt idx="2">
                  <c:v>Géométrie</c:v>
                </c:pt>
                <c:pt idx="3">
                  <c:v>Grandeurs et mesures</c:v>
                </c:pt>
                <c:pt idx="4">
                  <c:v>Organisation et 
Gestion de données</c:v>
                </c:pt>
              </c:strCache>
            </c:strRef>
          </c:cat>
          <c:val>
            <c:numRef>
              <c:f>'Math-Synthèse'!$B$2:$B$6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2CE9-4A46-9075-6B45907CFFAE}"/>
            </c:ext>
          </c:extLst>
        </c:ser>
        <c:ser>
          <c:idx val="1"/>
          <c:order val="1"/>
          <c:tx>
            <c:strRef>
              <c:f>'Math-Synthèse'!$C$1</c:f>
              <c:strCache>
                <c:ptCount val="1"/>
                <c:pt idx="0">
                  <c:v>Résultat 9</c:v>
                </c:pt>
              </c:strCache>
            </c:strRef>
          </c:tx>
          <c:spPr>
            <a:solidFill>
              <a:srgbClr val="FFBF00"/>
            </a:solidFill>
            <a:ln>
              <a:noFill/>
            </a:ln>
          </c:spPr>
          <c:invertIfNegative val="0"/>
          <c:dLbls>
            <c:spPr>
              <a:noFill/>
              <a:ln>
                <a:noFill/>
              </a:ln>
              <a:effectLst/>
            </c:spPr>
            <c:txPr>
              <a:bodyPr/>
              <a:lstStyle/>
              <a:p>
                <a:pPr>
                  <a:defRPr sz="1000" b="0" strike="noStrike" spc="-1">
                    <a:latin typeface="Arial"/>
                  </a:defRPr>
                </a:pPr>
                <a:endParaRPr lang="fr-FR"/>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'Math-Synthèse'!$A$2:$A$6</c:f>
              <c:strCache>
                <c:ptCount val="5"/>
                <c:pt idx="0">
                  <c:v>Numération</c:v>
                </c:pt>
                <c:pt idx="1">
                  <c:v>Calcul et problèmes</c:v>
                </c:pt>
                <c:pt idx="2">
                  <c:v>Géométrie</c:v>
                </c:pt>
                <c:pt idx="3">
                  <c:v>Grandeurs et mesures</c:v>
                </c:pt>
                <c:pt idx="4">
                  <c:v>Organisation et 
Gestion de données</c:v>
                </c:pt>
              </c:strCache>
            </c:strRef>
          </c:cat>
          <c:val>
            <c:numRef>
              <c:f>'Math-Synthèse'!$C$2:$C$6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2CE9-4A46-9075-6B45907CFFAE}"/>
            </c:ext>
          </c:extLst>
        </c:ser>
        <c:ser>
          <c:idx val="2"/>
          <c:order val="2"/>
          <c:tx>
            <c:strRef>
              <c:f>'Math-Synthèse'!$D$1</c:f>
              <c:strCache>
                <c:ptCount val="1"/>
                <c:pt idx="0">
                  <c:v>Résultat 0</c:v>
                </c:pt>
              </c:strCache>
            </c:strRef>
          </c:tx>
          <c:spPr>
            <a:solidFill>
              <a:srgbClr val="FF0000"/>
            </a:solidFill>
            <a:ln>
              <a:noFill/>
            </a:ln>
          </c:spPr>
          <c:invertIfNegative val="0"/>
          <c:dLbls>
            <c:spPr>
              <a:noFill/>
              <a:ln>
                <a:noFill/>
              </a:ln>
              <a:effectLst/>
            </c:spPr>
            <c:txPr>
              <a:bodyPr/>
              <a:lstStyle/>
              <a:p>
                <a:pPr>
                  <a:defRPr sz="1000" b="0" strike="noStrike" spc="-1">
                    <a:latin typeface="Arial"/>
                  </a:defRPr>
                </a:pPr>
                <a:endParaRPr lang="fr-FR"/>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'Math-Synthèse'!$A$2:$A$6</c:f>
              <c:strCache>
                <c:ptCount val="5"/>
                <c:pt idx="0">
                  <c:v>Numération</c:v>
                </c:pt>
                <c:pt idx="1">
                  <c:v>Calcul et problèmes</c:v>
                </c:pt>
                <c:pt idx="2">
                  <c:v>Géométrie</c:v>
                </c:pt>
                <c:pt idx="3">
                  <c:v>Grandeurs et mesures</c:v>
                </c:pt>
                <c:pt idx="4">
                  <c:v>Organisation et 
Gestion de données</c:v>
                </c:pt>
              </c:strCache>
            </c:strRef>
          </c:cat>
          <c:val>
            <c:numRef>
              <c:f>'Math-Synthèse'!$D$2:$D$6</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2-2CE9-4A46-9075-6B45907CFFAE}"/>
            </c:ext>
          </c:extLst>
        </c:ser>
        <c:dLbls>
          <c:showLegendKey val="0"/>
          <c:showVal val="0"/>
          <c:showCatName val="0"/>
          <c:showSerName val="0"/>
          <c:showPercent val="0"/>
          <c:showBubbleSize val="0"/>
        </c:dLbls>
        <c:gapWidth val="100"/>
        <c:overlap val="100"/>
        <c:axId val="29885814"/>
        <c:axId val="92235043"/>
      </c:barChart>
      <c:catAx>
        <c:axId val="29885814"/>
        <c:scaling>
          <c:orientation val="minMax"/>
        </c:scaling>
        <c:delete val="0"/>
        <c:axPos val="b"/>
        <c:numFmt formatCode="General" sourceLinked="1"/>
        <c:majorTickMark val="out"/>
        <c:minorTickMark val="none"/>
        <c:tickLblPos val="nextTo"/>
        <c:spPr>
          <a:ln>
            <a:solidFill>
              <a:srgbClr val="B3B3B3"/>
            </a:solidFill>
          </a:ln>
        </c:spPr>
        <c:txPr>
          <a:bodyPr/>
          <a:lstStyle/>
          <a:p>
            <a:pPr>
              <a:defRPr sz="1000" b="0" strike="noStrike" spc="-1">
                <a:latin typeface="Arial"/>
              </a:defRPr>
            </a:pPr>
            <a:endParaRPr lang="fr-FR"/>
          </a:p>
        </c:txPr>
        <c:crossAx val="92235043"/>
        <c:crosses val="autoZero"/>
        <c:auto val="1"/>
        <c:lblAlgn val="ctr"/>
        <c:lblOffset val="100"/>
        <c:noMultiLvlLbl val="1"/>
      </c:catAx>
      <c:valAx>
        <c:axId val="92235043"/>
        <c:scaling>
          <c:orientation val="minMax"/>
        </c:scaling>
        <c:delete val="0"/>
        <c:axPos val="l"/>
        <c:majorGridlines>
          <c:spPr>
            <a:ln>
              <a:solidFill>
                <a:srgbClr val="B3B3B3"/>
              </a:solidFill>
            </a:ln>
          </c:spPr>
        </c:majorGridlines>
        <c:numFmt formatCode="General" sourceLinked="1"/>
        <c:majorTickMark val="out"/>
        <c:minorTickMark val="none"/>
        <c:tickLblPos val="nextTo"/>
        <c:spPr>
          <a:ln>
            <a:solidFill>
              <a:srgbClr val="B3B3B3"/>
            </a:solidFill>
          </a:ln>
        </c:spPr>
        <c:txPr>
          <a:bodyPr/>
          <a:lstStyle/>
          <a:p>
            <a:pPr>
              <a:defRPr sz="1000" b="0" strike="noStrike" spc="-1">
                <a:latin typeface="Arial"/>
              </a:defRPr>
            </a:pPr>
            <a:endParaRPr lang="fr-FR"/>
          </a:p>
        </c:txPr>
        <c:crossAx val="29885814"/>
        <c:crosses val="autoZero"/>
        <c:crossBetween val="between"/>
      </c:valAx>
      <c:spPr>
        <a:noFill/>
        <a:ln>
          <a:solidFill>
            <a:srgbClr val="B3B3B3"/>
          </a:solidFill>
        </a:ln>
      </c:spPr>
    </c:plotArea>
    <c:legend>
      <c:legendPos val="r"/>
      <c:layout/>
      <c:overlay val="0"/>
      <c:spPr>
        <a:noFill/>
        <a:ln>
          <a:noFill/>
        </a:ln>
      </c:spPr>
      <c:txPr>
        <a:bodyPr/>
        <a:lstStyle/>
        <a:p>
          <a:pPr>
            <a:defRPr sz="1000" b="0" strike="noStrike" spc="-1">
              <a:latin typeface="Arial"/>
            </a:defRPr>
          </a:pPr>
          <a:endParaRPr lang="fr-FR"/>
        </a:p>
      </c:txPr>
    </c:legend>
    <c:plotVisOnly val="1"/>
    <c:dispBlanksAs val="gap"/>
    <c:showDLblsOverMax val="1"/>
  </c:chart>
  <c:spPr>
    <a:solidFill>
      <a:srgbClr val="FFFFFF"/>
    </a:solidFill>
    <a:ln>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55</xdr:row>
      <xdr:rowOff>0</xdr:rowOff>
    </xdr:from>
    <xdr:to>
      <xdr:col>5</xdr:col>
      <xdr:colOff>95250</xdr:colOff>
      <xdr:row>74</xdr:row>
      <xdr:rowOff>152400</xdr:rowOff>
    </xdr:to>
    <xdr:graphicFrame macro="">
      <xdr:nvGraphicFramePr>
        <xdr:cNvPr id="2" name="Graphique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63</xdr:row>
      <xdr:rowOff>0</xdr:rowOff>
    </xdr:from>
    <xdr:to>
      <xdr:col>5</xdr:col>
      <xdr:colOff>762000</xdr:colOff>
      <xdr:row>81</xdr:row>
      <xdr:rowOff>152400</xdr:rowOff>
    </xdr:to>
    <xdr:graphicFrame macro="">
      <xdr:nvGraphicFramePr>
        <xdr:cNvPr id="2" name="Graphique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3-2024-%20EGPA-%20competences%20francais-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çais"/>
      <sheetName val="Franç-Synthèse"/>
    </sheetNames>
    <sheetDataSet>
      <sheetData sheetId="0">
        <row r="27">
          <cell r="F27">
            <v>0</v>
          </cell>
          <cell r="G27">
            <v>0</v>
          </cell>
          <cell r="H27">
            <v>100</v>
          </cell>
        </row>
        <row r="35">
          <cell r="F35">
            <v>0</v>
          </cell>
          <cell r="G35">
            <v>0</v>
          </cell>
          <cell r="H35">
            <v>100</v>
          </cell>
        </row>
        <row r="40">
          <cell r="F40">
            <v>0</v>
          </cell>
          <cell r="G40">
            <v>0</v>
          </cell>
          <cell r="H40">
            <v>100</v>
          </cell>
        </row>
        <row r="48">
          <cell r="F48">
            <v>0</v>
          </cell>
          <cell r="G48">
            <v>0</v>
          </cell>
          <cell r="H48">
            <v>100</v>
          </cell>
        </row>
      </sheetData>
      <sheetData sheetId="1">
        <row r="1">
          <cell r="B1" t="str">
            <v>Résultat 1</v>
          </cell>
          <cell r="C1" t="str">
            <v>Résultat 9</v>
          </cell>
          <cell r="D1" t="str">
            <v>Résultat 0</v>
          </cell>
        </row>
        <row r="2">
          <cell r="A2" t="str">
            <v>Lecture</v>
          </cell>
          <cell r="B2">
            <v>0</v>
          </cell>
          <cell r="C2">
            <v>0</v>
          </cell>
          <cell r="D2">
            <v>100</v>
          </cell>
        </row>
        <row r="3">
          <cell r="A3" t="str">
            <v>Ecriture</v>
          </cell>
          <cell r="B3">
            <v>0</v>
          </cell>
          <cell r="C3">
            <v>0</v>
          </cell>
          <cell r="D3">
            <v>100</v>
          </cell>
        </row>
        <row r="4">
          <cell r="A4" t="str">
            <v>Vocabulaire</v>
          </cell>
          <cell r="B4">
            <v>0</v>
          </cell>
          <cell r="C4">
            <v>0</v>
          </cell>
          <cell r="D4">
            <v>100</v>
          </cell>
        </row>
        <row r="5">
          <cell r="A5" t="str">
            <v>Orthographe lexicale et grammaticale</v>
          </cell>
          <cell r="B5">
            <v>0</v>
          </cell>
          <cell r="C5">
            <v>0</v>
          </cell>
          <cell r="D5">
            <v>100</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J51"/>
  <sheetViews>
    <sheetView topLeftCell="A48" zoomScale="60" zoomScaleNormal="60" workbookViewId="0">
      <selection activeCell="L64" sqref="L64"/>
    </sheetView>
  </sheetViews>
  <sheetFormatPr baseColWidth="10" defaultRowHeight="15" x14ac:dyDescent="0.25"/>
  <cols>
    <col min="1" max="1" width="11.42578125" style="77"/>
    <col min="2" max="2" width="15.85546875" bestFit="1" customWidth="1"/>
    <col min="3" max="3" width="45.28515625" customWidth="1"/>
    <col min="5" max="5" width="28.28515625" style="76" customWidth="1"/>
    <col min="6" max="6" width="12" style="43" customWidth="1"/>
    <col min="7" max="7" width="9" style="43" bestFit="1" customWidth="1"/>
    <col min="8" max="8" width="6" style="43" bestFit="1" customWidth="1"/>
  </cols>
  <sheetData>
    <row r="2" spans="1:10" ht="31.5" x14ac:dyDescent="0.25">
      <c r="A2" s="6" t="s">
        <v>6</v>
      </c>
      <c r="B2" s="40" t="s">
        <v>126</v>
      </c>
      <c r="C2" s="41"/>
      <c r="D2" s="5" t="s">
        <v>7</v>
      </c>
      <c r="E2" s="34" t="s">
        <v>126</v>
      </c>
      <c r="F2" s="35"/>
      <c r="G2" s="36"/>
      <c r="H2" s="3"/>
    </row>
    <row r="3" spans="1:10" ht="67.5" customHeight="1" x14ac:dyDescent="0.25">
      <c r="A3" s="42" t="s">
        <v>134</v>
      </c>
      <c r="B3" s="42"/>
      <c r="C3" s="42"/>
      <c r="D3" s="42"/>
      <c r="E3" s="42"/>
      <c r="F3" s="42"/>
      <c r="G3" s="42"/>
    </row>
    <row r="4" spans="1:10" s="1" customFormat="1" x14ac:dyDescent="0.25">
      <c r="A4" s="44" t="s">
        <v>4</v>
      </c>
      <c r="B4" s="44" t="s">
        <v>0</v>
      </c>
      <c r="C4" s="44" t="s">
        <v>1</v>
      </c>
      <c r="D4" s="44" t="s">
        <v>2</v>
      </c>
      <c r="E4" s="45" t="s">
        <v>3</v>
      </c>
      <c r="F4" s="46" t="s">
        <v>5</v>
      </c>
      <c r="G4" s="47"/>
      <c r="H4" s="48"/>
    </row>
    <row r="5" spans="1:10" s="1" customFormat="1" x14ac:dyDescent="0.25">
      <c r="A5" s="49"/>
      <c r="B5" s="49"/>
      <c r="C5" s="49"/>
      <c r="D5" s="49"/>
      <c r="E5" s="50"/>
      <c r="F5" s="33" t="s">
        <v>127</v>
      </c>
      <c r="G5" s="33"/>
      <c r="H5" s="33"/>
    </row>
    <row r="6" spans="1:10" ht="60" x14ac:dyDescent="0.25">
      <c r="A6" s="51">
        <v>1</v>
      </c>
      <c r="B6" s="51" t="s">
        <v>135</v>
      </c>
      <c r="C6" s="52" t="s">
        <v>136</v>
      </c>
      <c r="D6" s="51" t="s">
        <v>137</v>
      </c>
      <c r="E6" s="53" t="s">
        <v>138</v>
      </c>
      <c r="F6" s="54">
        <v>0</v>
      </c>
      <c r="G6" s="55"/>
      <c r="H6" s="55"/>
      <c r="J6" s="2"/>
    </row>
    <row r="7" spans="1:10" ht="45" x14ac:dyDescent="0.25">
      <c r="A7" s="51">
        <v>2</v>
      </c>
      <c r="B7" s="51" t="s">
        <v>135</v>
      </c>
      <c r="C7" s="52" t="s">
        <v>139</v>
      </c>
      <c r="D7" s="51" t="s">
        <v>140</v>
      </c>
      <c r="E7" s="53" t="s">
        <v>141</v>
      </c>
      <c r="F7" s="54">
        <v>0</v>
      </c>
      <c r="G7" s="55"/>
      <c r="H7" s="55"/>
      <c r="J7" s="2"/>
    </row>
    <row r="8" spans="1:10" ht="60" x14ac:dyDescent="0.25">
      <c r="A8" s="51">
        <v>2</v>
      </c>
      <c r="B8" s="51" t="s">
        <v>135</v>
      </c>
      <c r="C8" s="52" t="s">
        <v>139</v>
      </c>
      <c r="D8" s="51" t="s">
        <v>142</v>
      </c>
      <c r="E8" s="53" t="s">
        <v>143</v>
      </c>
      <c r="F8" s="54">
        <v>0</v>
      </c>
      <c r="G8" s="55"/>
      <c r="H8" s="55"/>
      <c r="J8" s="2"/>
    </row>
    <row r="9" spans="1:10" ht="30" x14ac:dyDescent="0.25">
      <c r="A9" s="51">
        <v>3</v>
      </c>
      <c r="B9" s="51" t="s">
        <v>135</v>
      </c>
      <c r="C9" s="52" t="s">
        <v>144</v>
      </c>
      <c r="D9" s="51" t="s">
        <v>145</v>
      </c>
      <c r="E9" s="53" t="s">
        <v>146</v>
      </c>
      <c r="F9" s="54">
        <v>0</v>
      </c>
      <c r="G9" s="55"/>
      <c r="H9" s="55"/>
      <c r="J9" s="2"/>
    </row>
    <row r="10" spans="1:10" ht="30" x14ac:dyDescent="0.25">
      <c r="A10" s="51">
        <v>3</v>
      </c>
      <c r="B10" s="51" t="s">
        <v>135</v>
      </c>
      <c r="C10" s="52" t="s">
        <v>144</v>
      </c>
      <c r="D10" s="51" t="s">
        <v>147</v>
      </c>
      <c r="E10" s="53"/>
      <c r="F10" s="54">
        <v>0</v>
      </c>
      <c r="G10" s="55"/>
      <c r="H10" s="55"/>
    </row>
    <row r="11" spans="1:10" ht="30" x14ac:dyDescent="0.25">
      <c r="A11" s="51">
        <v>3</v>
      </c>
      <c r="B11" s="51" t="s">
        <v>135</v>
      </c>
      <c r="C11" s="52" t="s">
        <v>144</v>
      </c>
      <c r="D11" s="51" t="s">
        <v>148</v>
      </c>
      <c r="E11" s="53"/>
      <c r="F11" s="54">
        <v>0</v>
      </c>
      <c r="G11" s="55"/>
      <c r="H11" s="55"/>
      <c r="J11" s="2"/>
    </row>
    <row r="12" spans="1:10" ht="30" x14ac:dyDescent="0.25">
      <c r="A12" s="51">
        <v>3</v>
      </c>
      <c r="B12" s="51" t="s">
        <v>135</v>
      </c>
      <c r="C12" s="52" t="s">
        <v>144</v>
      </c>
      <c r="D12" s="51" t="s">
        <v>149</v>
      </c>
      <c r="E12" s="53"/>
      <c r="F12" s="54">
        <v>0</v>
      </c>
      <c r="G12" s="55"/>
      <c r="H12" s="55"/>
      <c r="J12" s="2"/>
    </row>
    <row r="13" spans="1:10" ht="30" x14ac:dyDescent="0.25">
      <c r="A13" s="51">
        <v>3</v>
      </c>
      <c r="B13" s="51" t="s">
        <v>135</v>
      </c>
      <c r="C13" s="52" t="s">
        <v>144</v>
      </c>
      <c r="D13" s="51" t="s">
        <v>150</v>
      </c>
      <c r="E13" s="53"/>
      <c r="F13" s="54">
        <v>0</v>
      </c>
      <c r="G13" s="55"/>
      <c r="H13" s="55"/>
      <c r="J13" s="2"/>
    </row>
    <row r="14" spans="1:10" ht="30" x14ac:dyDescent="0.25">
      <c r="A14" s="51">
        <v>3</v>
      </c>
      <c r="B14" s="51" t="s">
        <v>135</v>
      </c>
      <c r="C14" s="52" t="s">
        <v>144</v>
      </c>
      <c r="D14" s="51" t="s">
        <v>151</v>
      </c>
      <c r="E14" s="53"/>
      <c r="F14" s="54">
        <v>0</v>
      </c>
      <c r="G14" s="55"/>
      <c r="H14" s="55"/>
      <c r="J14" s="2"/>
    </row>
    <row r="15" spans="1:10" ht="30" x14ac:dyDescent="0.25">
      <c r="A15" s="51">
        <v>3</v>
      </c>
      <c r="B15" s="51" t="s">
        <v>135</v>
      </c>
      <c r="C15" s="52" t="s">
        <v>144</v>
      </c>
      <c r="D15" s="51" t="s">
        <v>152</v>
      </c>
      <c r="E15" s="53"/>
      <c r="F15" s="54">
        <v>0</v>
      </c>
      <c r="G15" s="55"/>
      <c r="H15" s="55"/>
    </row>
    <row r="16" spans="1:10" ht="30" x14ac:dyDescent="0.25">
      <c r="A16" s="51">
        <v>3</v>
      </c>
      <c r="B16" s="51" t="s">
        <v>135</v>
      </c>
      <c r="C16" s="52" t="s">
        <v>144</v>
      </c>
      <c r="D16" s="51" t="s">
        <v>153</v>
      </c>
      <c r="E16" s="53"/>
      <c r="F16" s="54">
        <v>0</v>
      </c>
      <c r="G16" s="55"/>
      <c r="H16" s="55"/>
    </row>
    <row r="17" spans="1:8" ht="45" x14ac:dyDescent="0.25">
      <c r="A17" s="51">
        <v>4</v>
      </c>
      <c r="B17" s="51" t="s">
        <v>135</v>
      </c>
      <c r="C17" s="52" t="s">
        <v>154</v>
      </c>
      <c r="D17" s="51" t="s">
        <v>155</v>
      </c>
      <c r="E17" s="53" t="s">
        <v>156</v>
      </c>
      <c r="F17" s="54">
        <v>0</v>
      </c>
      <c r="G17" s="55"/>
      <c r="H17" s="55"/>
    </row>
    <row r="18" spans="1:8" ht="45" x14ac:dyDescent="0.25">
      <c r="A18" s="51">
        <v>4</v>
      </c>
      <c r="B18" s="51" t="s">
        <v>135</v>
      </c>
      <c r="C18" s="52" t="s">
        <v>154</v>
      </c>
      <c r="D18" s="51" t="s">
        <v>157</v>
      </c>
      <c r="E18" s="53"/>
      <c r="F18" s="54">
        <v>0</v>
      </c>
      <c r="G18" s="55"/>
      <c r="H18" s="55"/>
    </row>
    <row r="19" spans="1:8" ht="45" x14ac:dyDescent="0.25">
      <c r="A19" s="51">
        <v>4</v>
      </c>
      <c r="B19" s="51" t="s">
        <v>135</v>
      </c>
      <c r="C19" s="52" t="s">
        <v>154</v>
      </c>
      <c r="D19" s="51" t="s">
        <v>158</v>
      </c>
      <c r="E19" s="53"/>
      <c r="F19" s="54">
        <v>0</v>
      </c>
      <c r="G19" s="55"/>
      <c r="H19" s="55"/>
    </row>
    <row r="20" spans="1:8" ht="45" x14ac:dyDescent="0.25">
      <c r="A20" s="51">
        <v>4</v>
      </c>
      <c r="B20" s="51" t="s">
        <v>135</v>
      </c>
      <c r="C20" s="52" t="s">
        <v>154</v>
      </c>
      <c r="D20" s="51" t="s">
        <v>159</v>
      </c>
      <c r="E20" s="53"/>
      <c r="F20" s="54">
        <v>0</v>
      </c>
      <c r="G20" s="55"/>
      <c r="H20" s="55"/>
    </row>
    <row r="21" spans="1:8" ht="45" x14ac:dyDescent="0.25">
      <c r="A21" s="51">
        <v>4</v>
      </c>
      <c r="B21" s="51" t="s">
        <v>135</v>
      </c>
      <c r="C21" s="52" t="s">
        <v>154</v>
      </c>
      <c r="D21" s="51" t="s">
        <v>160</v>
      </c>
      <c r="E21" s="53"/>
      <c r="F21" s="54">
        <v>0</v>
      </c>
      <c r="G21" s="55"/>
      <c r="H21" s="55"/>
    </row>
    <row r="22" spans="1:8" ht="45" x14ac:dyDescent="0.25">
      <c r="A22" s="51">
        <v>4</v>
      </c>
      <c r="B22" s="51" t="s">
        <v>135</v>
      </c>
      <c r="C22" s="52" t="s">
        <v>154</v>
      </c>
      <c r="D22" s="51" t="s">
        <v>161</v>
      </c>
      <c r="E22" s="53"/>
      <c r="F22" s="54">
        <v>0</v>
      </c>
      <c r="G22" s="55"/>
      <c r="H22" s="55"/>
    </row>
    <row r="23" spans="1:8" ht="45" x14ac:dyDescent="0.25">
      <c r="A23" s="51">
        <v>4</v>
      </c>
      <c r="B23" s="51" t="s">
        <v>135</v>
      </c>
      <c r="C23" s="52" t="s">
        <v>154</v>
      </c>
      <c r="D23" s="51" t="s">
        <v>162</v>
      </c>
      <c r="E23" s="53"/>
      <c r="F23" s="54">
        <v>0</v>
      </c>
      <c r="G23" s="55"/>
      <c r="H23" s="55"/>
    </row>
    <row r="24" spans="1:8" ht="45" x14ac:dyDescent="0.25">
      <c r="A24" s="51">
        <v>4</v>
      </c>
      <c r="B24" s="51" t="s">
        <v>135</v>
      </c>
      <c r="C24" s="52" t="s">
        <v>154</v>
      </c>
      <c r="D24" s="51" t="s">
        <v>163</v>
      </c>
      <c r="E24" s="53"/>
      <c r="F24" s="54">
        <v>0</v>
      </c>
      <c r="G24" s="55"/>
      <c r="H24" s="55"/>
    </row>
    <row r="25" spans="1:8" ht="45" x14ac:dyDescent="0.25">
      <c r="A25" s="56">
        <v>4</v>
      </c>
      <c r="B25" s="56" t="s">
        <v>135</v>
      </c>
      <c r="C25" s="57" t="s">
        <v>154</v>
      </c>
      <c r="D25" s="56" t="s">
        <v>164</v>
      </c>
      <c r="E25" s="53"/>
      <c r="F25" s="54">
        <v>0</v>
      </c>
      <c r="G25" s="55"/>
      <c r="H25" s="55"/>
    </row>
    <row r="26" spans="1:8" ht="60" x14ac:dyDescent="0.25">
      <c r="A26" s="58"/>
      <c r="B26" s="59"/>
      <c r="C26" s="60"/>
      <c r="D26" s="61"/>
      <c r="E26" s="62" t="s">
        <v>165</v>
      </c>
      <c r="F26" s="63">
        <f>COUNTIF(F6:F25,1)</f>
        <v>0</v>
      </c>
      <c r="G26" s="64">
        <f>COUNTIF(F6:F25,9)</f>
        <v>0</v>
      </c>
      <c r="H26" s="64">
        <f>COUNTIF(F6:F25,0)</f>
        <v>20</v>
      </c>
    </row>
    <row r="27" spans="1:8" ht="64.5" customHeight="1" x14ac:dyDescent="0.25">
      <c r="A27" s="65"/>
      <c r="B27" s="66"/>
      <c r="C27" s="67"/>
      <c r="D27" s="68"/>
      <c r="E27" s="69" t="s">
        <v>166</v>
      </c>
      <c r="F27" s="70">
        <f>ROUND((COUNTIF(F6:F25,1)/COUNT(F6:F25))*100,2)</f>
        <v>0</v>
      </c>
      <c r="G27" s="71">
        <f>ROUND((COUNTIF(F6:F25,9)/COUNT(F6:F25))*100,2)</f>
        <v>0</v>
      </c>
      <c r="H27" s="71">
        <f>ROUND((COUNTIF(F6:F25,0)/COUNT(F6:F25))*100,2)</f>
        <v>100</v>
      </c>
    </row>
    <row r="28" spans="1:8" ht="45" x14ac:dyDescent="0.25">
      <c r="A28" s="72">
        <v>5</v>
      </c>
      <c r="B28" s="72" t="s">
        <v>167</v>
      </c>
      <c r="C28" s="73" t="s">
        <v>168</v>
      </c>
      <c r="D28" s="72" t="s">
        <v>169</v>
      </c>
      <c r="E28" s="53" t="s">
        <v>170</v>
      </c>
      <c r="F28" s="54">
        <v>0</v>
      </c>
      <c r="G28" s="55"/>
      <c r="H28" s="55"/>
    </row>
    <row r="29" spans="1:8" ht="75" x14ac:dyDescent="0.25">
      <c r="A29" s="51">
        <v>5</v>
      </c>
      <c r="B29" s="51" t="s">
        <v>167</v>
      </c>
      <c r="C29" s="52" t="s">
        <v>168</v>
      </c>
      <c r="D29" s="51" t="s">
        <v>171</v>
      </c>
      <c r="E29" s="53" t="s">
        <v>172</v>
      </c>
      <c r="F29" s="54">
        <v>0</v>
      </c>
      <c r="G29" s="55"/>
      <c r="H29" s="55"/>
    </row>
    <row r="30" spans="1:8" ht="45" x14ac:dyDescent="0.25">
      <c r="A30" s="51">
        <v>5</v>
      </c>
      <c r="B30" s="51" t="s">
        <v>167</v>
      </c>
      <c r="C30" s="52" t="s">
        <v>168</v>
      </c>
      <c r="D30" s="51" t="s">
        <v>173</v>
      </c>
      <c r="E30" s="53" t="s">
        <v>174</v>
      </c>
      <c r="F30" s="54">
        <v>0</v>
      </c>
      <c r="G30" s="55"/>
      <c r="H30" s="55"/>
    </row>
    <row r="31" spans="1:8" ht="45" x14ac:dyDescent="0.25">
      <c r="A31" s="51">
        <v>6</v>
      </c>
      <c r="B31" s="51" t="s">
        <v>167</v>
      </c>
      <c r="C31" s="52" t="s">
        <v>168</v>
      </c>
      <c r="D31" s="51" t="s">
        <v>175</v>
      </c>
      <c r="E31" s="53" t="s">
        <v>176</v>
      </c>
      <c r="F31" s="54">
        <v>0</v>
      </c>
      <c r="G31" s="55"/>
      <c r="H31" s="55"/>
    </row>
    <row r="32" spans="1:8" ht="30" x14ac:dyDescent="0.25">
      <c r="A32" s="51">
        <v>7</v>
      </c>
      <c r="B32" s="51" t="s">
        <v>167</v>
      </c>
      <c r="C32" s="52" t="s">
        <v>177</v>
      </c>
      <c r="D32" s="51" t="s">
        <v>178</v>
      </c>
      <c r="E32" s="53" t="s">
        <v>179</v>
      </c>
      <c r="F32" s="54">
        <v>0</v>
      </c>
      <c r="G32" s="55"/>
      <c r="H32" s="55"/>
    </row>
    <row r="33" spans="1:8" ht="30" x14ac:dyDescent="0.25">
      <c r="A33" s="51">
        <v>7</v>
      </c>
      <c r="B33" s="51" t="s">
        <v>167</v>
      </c>
      <c r="C33" s="52" t="s">
        <v>177</v>
      </c>
      <c r="D33" s="51" t="s">
        <v>180</v>
      </c>
      <c r="E33" s="53" t="s">
        <v>181</v>
      </c>
      <c r="F33" s="54">
        <v>0</v>
      </c>
      <c r="G33" s="55"/>
      <c r="H33" s="55"/>
    </row>
    <row r="34" spans="1:8" ht="60" x14ac:dyDescent="0.25">
      <c r="A34" s="58"/>
      <c r="B34" s="59"/>
      <c r="C34" s="60"/>
      <c r="D34" s="61"/>
      <c r="E34" s="74" t="s">
        <v>182</v>
      </c>
      <c r="F34" s="64">
        <f>COUNTIF(F28:F33,1)</f>
        <v>0</v>
      </c>
      <c r="G34" s="64">
        <f>COUNTIF(F28:F33,9)</f>
        <v>0</v>
      </c>
      <c r="H34" s="64">
        <f>COUNTIF(F28:F33,0)</f>
        <v>6</v>
      </c>
    </row>
    <row r="35" spans="1:8" ht="45" x14ac:dyDescent="0.25">
      <c r="A35" s="65"/>
      <c r="B35" s="66"/>
      <c r="C35" s="67"/>
      <c r="D35" s="68"/>
      <c r="E35" s="75" t="s">
        <v>183</v>
      </c>
      <c r="F35" s="71">
        <f>ROUND((COUNTIF(F28:F33,1)/COUNT(F28:F33))*100,2)</f>
        <v>0</v>
      </c>
      <c r="G35" s="71">
        <f>ROUND((COUNTIF(F28:F33,9)/COUNT(F28:F33))*100,2)</f>
        <v>0</v>
      </c>
      <c r="H35" s="71">
        <f>ROUND((COUNTIF(F28:F33,0)/COUNT(F28:F33))*100,2)</f>
        <v>100</v>
      </c>
    </row>
    <row r="36" spans="1:8" ht="60" x14ac:dyDescent="0.25">
      <c r="A36" s="51">
        <v>8</v>
      </c>
      <c r="B36" s="51" t="s">
        <v>184</v>
      </c>
      <c r="C36" s="52" t="s">
        <v>185</v>
      </c>
      <c r="D36" s="51" t="s">
        <v>186</v>
      </c>
      <c r="E36" s="53" t="s">
        <v>187</v>
      </c>
      <c r="F36" s="54">
        <v>0</v>
      </c>
      <c r="G36" s="55"/>
      <c r="H36" s="55"/>
    </row>
    <row r="37" spans="1:8" ht="60" x14ac:dyDescent="0.25">
      <c r="A37" s="51">
        <v>9</v>
      </c>
      <c r="B37" s="51" t="s">
        <v>184</v>
      </c>
      <c r="C37" s="52" t="s">
        <v>188</v>
      </c>
      <c r="D37" s="51" t="s">
        <v>189</v>
      </c>
      <c r="E37" s="53" t="s">
        <v>190</v>
      </c>
      <c r="F37" s="54">
        <v>0</v>
      </c>
      <c r="G37" s="55"/>
      <c r="H37" s="55"/>
    </row>
    <row r="38" spans="1:8" ht="75" x14ac:dyDescent="0.25">
      <c r="A38" s="51">
        <v>10</v>
      </c>
      <c r="B38" s="51" t="s">
        <v>184</v>
      </c>
      <c r="C38" s="52" t="s">
        <v>191</v>
      </c>
      <c r="D38" s="51" t="s">
        <v>192</v>
      </c>
      <c r="E38" s="53" t="s">
        <v>193</v>
      </c>
      <c r="F38" s="54">
        <v>0</v>
      </c>
      <c r="G38" s="55"/>
      <c r="H38" s="55"/>
    </row>
    <row r="39" spans="1:8" ht="60" x14ac:dyDescent="0.25">
      <c r="A39" s="58"/>
      <c r="B39" s="59"/>
      <c r="C39" s="60"/>
      <c r="D39" s="61"/>
      <c r="E39" s="74" t="s">
        <v>194</v>
      </c>
      <c r="F39" s="64">
        <f>COUNTIF(F36:F38,1)</f>
        <v>0</v>
      </c>
      <c r="G39" s="64">
        <f>COUNTIF(F36:F38,9)</f>
        <v>0</v>
      </c>
      <c r="H39" s="64">
        <f>COUNTIF(F36:F38,0)</f>
        <v>3</v>
      </c>
    </row>
    <row r="40" spans="1:8" ht="45" x14ac:dyDescent="0.25">
      <c r="A40" s="65"/>
      <c r="B40" s="66"/>
      <c r="C40" s="67"/>
      <c r="D40" s="68"/>
      <c r="E40" s="75" t="s">
        <v>195</v>
      </c>
      <c r="F40" s="71">
        <f>ROUND((COUNTIF(F36:F38,1)/COUNT(F36:F38))*100,2)</f>
        <v>0</v>
      </c>
      <c r="G40" s="71">
        <f>ROUND((COUNTIF(F36:F38,9)/COUNT(F36:F38))*100,2)</f>
        <v>0</v>
      </c>
      <c r="H40" s="71">
        <f>ROUND((COUNTIF(F36:F38,0)/COUNT(F36:F38))*100,2)</f>
        <v>100</v>
      </c>
    </row>
    <row r="41" spans="1:8" ht="45" x14ac:dyDescent="0.25">
      <c r="A41" s="51">
        <v>11</v>
      </c>
      <c r="B41" s="51" t="s">
        <v>196</v>
      </c>
      <c r="C41" s="52" t="s">
        <v>197</v>
      </c>
      <c r="D41" s="51" t="s">
        <v>198</v>
      </c>
      <c r="E41" s="53" t="s">
        <v>197</v>
      </c>
      <c r="F41" s="54">
        <v>0</v>
      </c>
      <c r="G41" s="55"/>
      <c r="H41" s="55"/>
    </row>
    <row r="42" spans="1:8" ht="45" x14ac:dyDescent="0.25">
      <c r="A42" s="51">
        <v>11</v>
      </c>
      <c r="B42" s="51" t="s">
        <v>196</v>
      </c>
      <c r="C42" s="52" t="s">
        <v>199</v>
      </c>
      <c r="D42" s="51" t="s">
        <v>200</v>
      </c>
      <c r="E42" s="53" t="s">
        <v>201</v>
      </c>
      <c r="F42" s="54">
        <v>0</v>
      </c>
      <c r="G42" s="55"/>
      <c r="H42" s="55"/>
    </row>
    <row r="43" spans="1:8" ht="60" x14ac:dyDescent="0.25">
      <c r="A43" s="51">
        <v>11</v>
      </c>
      <c r="B43" s="51" t="s">
        <v>196</v>
      </c>
      <c r="C43" s="52" t="s">
        <v>199</v>
      </c>
      <c r="D43" s="51" t="s">
        <v>202</v>
      </c>
      <c r="E43" s="53" t="s">
        <v>203</v>
      </c>
      <c r="F43" s="54">
        <v>0</v>
      </c>
      <c r="G43" s="55"/>
      <c r="H43" s="55"/>
    </row>
    <row r="44" spans="1:8" ht="45" x14ac:dyDescent="0.25">
      <c r="A44" s="51">
        <v>12</v>
      </c>
      <c r="B44" s="51" t="s">
        <v>196</v>
      </c>
      <c r="C44" s="52" t="s">
        <v>204</v>
      </c>
      <c r="D44" s="51" t="s">
        <v>205</v>
      </c>
      <c r="E44" s="53" t="s">
        <v>206</v>
      </c>
      <c r="F44" s="54">
        <v>0</v>
      </c>
      <c r="G44" s="55"/>
      <c r="H44" s="55"/>
    </row>
    <row r="45" spans="1:8" ht="45" x14ac:dyDescent="0.25">
      <c r="A45" s="51">
        <v>12</v>
      </c>
      <c r="B45" s="51" t="s">
        <v>196</v>
      </c>
      <c r="C45" s="52" t="s">
        <v>204</v>
      </c>
      <c r="D45" s="51" t="s">
        <v>207</v>
      </c>
      <c r="E45" s="53" t="s">
        <v>208</v>
      </c>
      <c r="F45" s="54">
        <v>0</v>
      </c>
      <c r="G45" s="55"/>
      <c r="H45" s="55"/>
    </row>
    <row r="46" spans="1:8" ht="45" x14ac:dyDescent="0.25">
      <c r="A46" s="51">
        <v>12</v>
      </c>
      <c r="B46" s="51" t="s">
        <v>196</v>
      </c>
      <c r="C46" s="52" t="s">
        <v>204</v>
      </c>
      <c r="D46" s="51" t="s">
        <v>209</v>
      </c>
      <c r="E46" s="53" t="s">
        <v>210</v>
      </c>
      <c r="F46" s="54">
        <v>0</v>
      </c>
      <c r="G46" s="55"/>
      <c r="H46" s="55"/>
    </row>
    <row r="47" spans="1:8" ht="75" x14ac:dyDescent="0.25">
      <c r="A47" s="58"/>
      <c r="B47" s="59"/>
      <c r="C47" s="60"/>
      <c r="D47" s="61"/>
      <c r="E47" s="74" t="s">
        <v>211</v>
      </c>
      <c r="F47" s="64">
        <f>COUNTIF(F41:F46,1)</f>
        <v>0</v>
      </c>
      <c r="G47" s="64">
        <f>COUNTIF(F41:F46,9)</f>
        <v>0</v>
      </c>
      <c r="H47" s="64">
        <f>COUNTIF(F41:F46,0)</f>
        <v>6</v>
      </c>
    </row>
    <row r="48" spans="1:8" ht="60" x14ac:dyDescent="0.25">
      <c r="A48" s="65"/>
      <c r="B48" s="66"/>
      <c r="C48" s="67"/>
      <c r="D48" s="68"/>
      <c r="E48" s="75" t="s">
        <v>212</v>
      </c>
      <c r="F48" s="71">
        <f>ROUND((COUNTIF(F41:F46,1)/COUNT(F41:F46))*100,2)</f>
        <v>0</v>
      </c>
      <c r="G48" s="71">
        <f>ROUND((COUNTIF(F41:F46,9)/COUNT(F41:F46))*100,2)</f>
        <v>0</v>
      </c>
      <c r="H48" s="71">
        <f>ROUND((COUNTIF(F41:F46,0)/COUNT(F41:F46))*100,2)</f>
        <v>100</v>
      </c>
    </row>
    <row r="50" spans="5:6" ht="15.75" thickBot="1" x14ac:dyDescent="0.3"/>
    <row r="51" spans="5:6" ht="15.75" thickBot="1" x14ac:dyDescent="0.3">
      <c r="E51" s="26" t="s">
        <v>125</v>
      </c>
      <c r="F51" s="27">
        <f>ROUND((F27+F35+F40+F48)/4,2)</f>
        <v>0</v>
      </c>
    </row>
  </sheetData>
  <mergeCells count="9">
    <mergeCell ref="B2:C2"/>
    <mergeCell ref="E2:G2"/>
    <mergeCell ref="A3:G3"/>
    <mergeCell ref="A4:A5"/>
    <mergeCell ref="B4:B5"/>
    <mergeCell ref="C4:C5"/>
    <mergeCell ref="D4:D5"/>
    <mergeCell ref="E4:E5"/>
    <mergeCell ref="F4:H4"/>
  </mergeCells>
  <dataValidations count="1">
    <dataValidation type="list" allowBlank="1" showInputMessage="1" showErrorMessage="1" sqref="F28:F33 F36:F38 F41:F46 F6:F25 J6:J26">
      <formula1>"1,9,0"</formula1>
    </dataValidation>
  </dataValidations>
  <pageMargins left="0.7" right="0.7" top="0.75" bottom="0.75" header="0.3" footer="0.3"/>
  <pageSetup paperSize="9" scale="59" orientation="portrait" r:id="rId1"/>
  <headerFooter>
    <oddHeader>&amp;C&amp;"-,Gras"&amp;14&amp;UÉvaluation pré orientation Segpa - Français&amp;R&amp;"-,Gras"Année 2019 - 2020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5"/>
  <sheetViews>
    <sheetView workbookViewId="0">
      <selection activeCell="D11" sqref="D11"/>
    </sheetView>
  </sheetViews>
  <sheetFormatPr baseColWidth="10" defaultRowHeight="15" x14ac:dyDescent="0.25"/>
  <sheetData>
    <row r="1" spans="1:4" x14ac:dyDescent="0.25">
      <c r="B1" t="s">
        <v>128</v>
      </c>
      <c r="C1" t="s">
        <v>129</v>
      </c>
      <c r="D1" t="s">
        <v>130</v>
      </c>
    </row>
    <row r="2" spans="1:4" x14ac:dyDescent="0.25">
      <c r="A2" t="s">
        <v>135</v>
      </c>
      <c r="B2">
        <f>[1]Français!F27</f>
        <v>0</v>
      </c>
      <c r="C2">
        <f>[1]Français!G27</f>
        <v>0</v>
      </c>
      <c r="D2">
        <f>[1]Français!H27</f>
        <v>100</v>
      </c>
    </row>
    <row r="3" spans="1:4" x14ac:dyDescent="0.25">
      <c r="A3" t="s">
        <v>213</v>
      </c>
      <c r="B3">
        <f>[1]Français!F35</f>
        <v>0</v>
      </c>
      <c r="C3">
        <f>[1]Français!G35</f>
        <v>0</v>
      </c>
      <c r="D3">
        <f>[1]Français!H35</f>
        <v>100</v>
      </c>
    </row>
    <row r="4" spans="1:4" x14ac:dyDescent="0.25">
      <c r="A4" t="s">
        <v>184</v>
      </c>
      <c r="B4">
        <f>[1]Français!F40</f>
        <v>0</v>
      </c>
      <c r="C4">
        <f>[1]Français!G40</f>
        <v>0</v>
      </c>
      <c r="D4">
        <f>[1]Français!H40</f>
        <v>100</v>
      </c>
    </row>
    <row r="5" spans="1:4" x14ac:dyDescent="0.25">
      <c r="A5" t="s">
        <v>214</v>
      </c>
      <c r="B5">
        <f>[1]Français!F48</f>
        <v>0</v>
      </c>
      <c r="C5">
        <f>[1]Français!G48</f>
        <v>0</v>
      </c>
      <c r="D5">
        <f>[1]Français!H48</f>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J62"/>
  <sheetViews>
    <sheetView tabSelected="1" zoomScale="66" zoomScaleNormal="66" workbookViewId="0">
      <selection activeCell="K10" sqref="K10"/>
    </sheetView>
  </sheetViews>
  <sheetFormatPr baseColWidth="10" defaultRowHeight="15" x14ac:dyDescent="0.25"/>
  <cols>
    <col min="1" max="1" width="8.85546875" style="18" customWidth="1"/>
    <col min="2" max="2" width="15.85546875" style="19" bestFit="1" customWidth="1"/>
    <col min="3" max="3" width="29.7109375" style="13" customWidth="1"/>
    <col min="4" max="4" width="11.42578125" style="19"/>
    <col min="5" max="5" width="48.7109375" style="13" customWidth="1"/>
    <col min="6" max="6" width="12" style="20" customWidth="1"/>
    <col min="7" max="7" width="9" style="20" bestFit="1" customWidth="1"/>
    <col min="8" max="8" width="6" style="20" bestFit="1" customWidth="1"/>
  </cols>
  <sheetData>
    <row r="2" spans="1:10" ht="31.5" x14ac:dyDescent="0.25">
      <c r="A2" s="6" t="s">
        <v>6</v>
      </c>
      <c r="B2" s="7"/>
      <c r="C2" s="8" t="s">
        <v>126</v>
      </c>
      <c r="D2" s="5" t="s">
        <v>7</v>
      </c>
      <c r="E2" s="34" t="s">
        <v>126</v>
      </c>
      <c r="F2" s="35"/>
      <c r="G2" s="36"/>
      <c r="H2" s="3"/>
    </row>
    <row r="3" spans="1:10" ht="87.75" customHeight="1" x14ac:dyDescent="0.25">
      <c r="A3" s="39" t="s">
        <v>134</v>
      </c>
      <c r="B3" s="39"/>
      <c r="C3" s="39"/>
      <c r="D3" s="39"/>
      <c r="E3" s="39"/>
      <c r="F3" s="39"/>
      <c r="G3" s="39"/>
      <c r="H3" s="31"/>
      <c r="I3" s="31"/>
    </row>
    <row r="4" spans="1:10" s="1" customFormat="1" x14ac:dyDescent="0.25">
      <c r="A4" s="37" t="s">
        <v>4</v>
      </c>
      <c r="B4" s="4" t="s">
        <v>0</v>
      </c>
      <c r="C4" s="21" t="s">
        <v>1</v>
      </c>
      <c r="D4" s="37" t="s">
        <v>2</v>
      </c>
      <c r="E4" s="38" t="s">
        <v>3</v>
      </c>
      <c r="F4" s="37" t="s">
        <v>5</v>
      </c>
      <c r="G4" s="37"/>
      <c r="H4" s="37"/>
    </row>
    <row r="5" spans="1:10" s="1" customFormat="1" x14ac:dyDescent="0.25">
      <c r="A5" s="37"/>
      <c r="B5" s="4"/>
      <c r="C5" s="21"/>
      <c r="D5" s="37"/>
      <c r="E5" s="38"/>
      <c r="F5" s="32" t="s">
        <v>127</v>
      </c>
      <c r="G5" s="4"/>
      <c r="H5" s="4"/>
    </row>
    <row r="6" spans="1:10" ht="30" x14ac:dyDescent="0.25">
      <c r="A6" s="9">
        <v>1</v>
      </c>
      <c r="B6" s="9" t="s">
        <v>9</v>
      </c>
      <c r="C6" s="10" t="s">
        <v>8</v>
      </c>
      <c r="D6" s="9" t="s">
        <v>10</v>
      </c>
      <c r="E6" s="11" t="s">
        <v>11</v>
      </c>
      <c r="F6" s="30">
        <v>0</v>
      </c>
      <c r="G6" s="12"/>
      <c r="H6" s="12"/>
      <c r="J6" s="2"/>
    </row>
    <row r="7" spans="1:10" ht="30" x14ac:dyDescent="0.25">
      <c r="A7" s="9">
        <v>2</v>
      </c>
      <c r="B7" s="9" t="s">
        <v>9</v>
      </c>
      <c r="C7" s="10" t="s">
        <v>14</v>
      </c>
      <c r="D7" s="9" t="s">
        <v>13</v>
      </c>
      <c r="E7" s="11" t="s">
        <v>12</v>
      </c>
      <c r="F7" s="30">
        <v>0</v>
      </c>
      <c r="G7" s="12"/>
      <c r="H7" s="12"/>
      <c r="J7" s="2"/>
    </row>
    <row r="8" spans="1:10" ht="63" x14ac:dyDescent="0.25">
      <c r="A8" s="9">
        <v>3</v>
      </c>
      <c r="B8" s="9" t="s">
        <v>9</v>
      </c>
      <c r="C8" s="22" t="s">
        <v>15</v>
      </c>
      <c r="D8" s="9" t="s">
        <v>16</v>
      </c>
      <c r="E8" s="22" t="s">
        <v>17</v>
      </c>
      <c r="F8" s="30">
        <v>0</v>
      </c>
      <c r="G8" s="12"/>
      <c r="H8" s="12"/>
      <c r="J8" s="2"/>
    </row>
    <row r="9" spans="1:10" ht="63" x14ac:dyDescent="0.25">
      <c r="A9" s="9">
        <v>4</v>
      </c>
      <c r="B9" s="9" t="s">
        <v>9</v>
      </c>
      <c r="C9" s="22" t="s">
        <v>15</v>
      </c>
      <c r="D9" s="9" t="s">
        <v>19</v>
      </c>
      <c r="E9" s="11" t="s">
        <v>18</v>
      </c>
      <c r="F9" s="30">
        <v>0</v>
      </c>
      <c r="G9" s="12"/>
      <c r="H9" s="12"/>
      <c r="J9" s="2"/>
    </row>
    <row r="10" spans="1:10" ht="45" x14ac:dyDescent="0.25">
      <c r="A10" s="9">
        <v>5</v>
      </c>
      <c r="B10" s="9" t="s">
        <v>9</v>
      </c>
      <c r="C10" s="10" t="s">
        <v>20</v>
      </c>
      <c r="D10" s="9" t="s">
        <v>23</v>
      </c>
      <c r="E10" s="11" t="s">
        <v>21</v>
      </c>
      <c r="F10" s="30">
        <v>0</v>
      </c>
      <c r="G10" s="12"/>
      <c r="H10" s="12"/>
    </row>
    <row r="11" spans="1:10" ht="45" x14ac:dyDescent="0.25">
      <c r="A11" s="9">
        <v>6</v>
      </c>
      <c r="B11" s="9" t="s">
        <v>9</v>
      </c>
      <c r="C11" s="10" t="s">
        <v>20</v>
      </c>
      <c r="D11" s="9" t="s">
        <v>24</v>
      </c>
      <c r="E11" s="11" t="s">
        <v>22</v>
      </c>
      <c r="F11" s="30">
        <v>0</v>
      </c>
      <c r="G11" s="12"/>
      <c r="H11" s="12"/>
      <c r="J11" s="2"/>
    </row>
    <row r="12" spans="1:10" ht="30" x14ac:dyDescent="0.25">
      <c r="A12" s="9">
        <v>7</v>
      </c>
      <c r="B12" s="9" t="s">
        <v>9</v>
      </c>
      <c r="C12" s="10" t="s">
        <v>27</v>
      </c>
      <c r="D12" s="9" t="s">
        <v>25</v>
      </c>
      <c r="E12" s="11" t="s">
        <v>26</v>
      </c>
      <c r="F12" s="30">
        <v>0</v>
      </c>
      <c r="G12" s="12"/>
      <c r="H12" s="12"/>
      <c r="J12" s="2"/>
    </row>
    <row r="13" spans="1:10" ht="30" x14ac:dyDescent="0.25">
      <c r="A13" s="9">
        <v>8</v>
      </c>
      <c r="B13" s="9" t="s">
        <v>9</v>
      </c>
      <c r="C13" s="10" t="s">
        <v>30</v>
      </c>
      <c r="D13" s="9" t="s">
        <v>28</v>
      </c>
      <c r="E13" s="11" t="s">
        <v>29</v>
      </c>
      <c r="F13" s="30">
        <v>0</v>
      </c>
      <c r="G13" s="12"/>
      <c r="H13" s="12"/>
      <c r="J13" s="2"/>
    </row>
    <row r="14" spans="1:10" ht="30" x14ac:dyDescent="0.25">
      <c r="A14" s="9">
        <v>9</v>
      </c>
      <c r="B14" s="9" t="s">
        <v>9</v>
      </c>
      <c r="C14" s="10" t="s">
        <v>35</v>
      </c>
      <c r="D14" s="9" t="s">
        <v>31</v>
      </c>
      <c r="E14" s="11" t="s">
        <v>33</v>
      </c>
      <c r="F14" s="30">
        <v>0</v>
      </c>
      <c r="G14" s="12"/>
      <c r="H14" s="12"/>
      <c r="J14" s="2"/>
    </row>
    <row r="15" spans="1:10" ht="30" x14ac:dyDescent="0.25">
      <c r="A15" s="9">
        <v>9</v>
      </c>
      <c r="B15" s="9" t="s">
        <v>9</v>
      </c>
      <c r="C15" s="10" t="s">
        <v>35</v>
      </c>
      <c r="D15" s="9" t="s">
        <v>32</v>
      </c>
      <c r="E15" s="11" t="s">
        <v>34</v>
      </c>
      <c r="F15" s="30">
        <v>0</v>
      </c>
      <c r="G15" s="12"/>
      <c r="H15" s="12"/>
    </row>
    <row r="16" spans="1:10" ht="30" x14ac:dyDescent="0.25">
      <c r="A16" s="12"/>
      <c r="B16" s="12"/>
      <c r="C16" s="23"/>
      <c r="D16" s="12"/>
      <c r="E16" s="16" t="s">
        <v>36</v>
      </c>
      <c r="F16" s="24">
        <f>COUNTIF(F6:F15,1)</f>
        <v>0</v>
      </c>
      <c r="G16" s="24">
        <f>COUNTIF(F6:F15,9)</f>
        <v>0</v>
      </c>
      <c r="H16" s="24">
        <f>COUNTIF(F6:F15,0)</f>
        <v>10</v>
      </c>
    </row>
    <row r="17" spans="1:8" ht="64.5" customHeight="1" x14ac:dyDescent="0.25">
      <c r="A17" s="12"/>
      <c r="B17" s="12"/>
      <c r="C17" s="23"/>
      <c r="D17" s="12"/>
      <c r="E17" s="15" t="s">
        <v>37</v>
      </c>
      <c r="F17" s="25">
        <f>ROUND((COUNTIF(F6:F15,1)/COUNT(F6:F15))*100,2)</f>
        <v>0</v>
      </c>
      <c r="G17" s="25">
        <f>ROUND((COUNTIF(F6:F15,9)/COUNT(F6:F15))*100,2)</f>
        <v>0</v>
      </c>
      <c r="H17" s="25">
        <f>ROUND((COUNTIF(F6:F15,0)/COUNT(F6:F15))*100,2)</f>
        <v>100</v>
      </c>
    </row>
    <row r="18" spans="1:8" ht="45" x14ac:dyDescent="0.25">
      <c r="A18" s="9">
        <v>10</v>
      </c>
      <c r="B18" s="9" t="s">
        <v>38</v>
      </c>
      <c r="C18" s="10" t="s">
        <v>39</v>
      </c>
      <c r="D18" s="9" t="s">
        <v>40</v>
      </c>
      <c r="E18" s="11" t="s">
        <v>45</v>
      </c>
      <c r="F18" s="30">
        <v>0</v>
      </c>
      <c r="G18" s="12"/>
      <c r="H18" s="12"/>
    </row>
    <row r="19" spans="1:8" ht="45" x14ac:dyDescent="0.25">
      <c r="A19" s="9">
        <v>10</v>
      </c>
      <c r="B19" s="9" t="s">
        <v>38</v>
      </c>
      <c r="C19" s="10" t="s">
        <v>39</v>
      </c>
      <c r="D19" s="9" t="s">
        <v>41</v>
      </c>
      <c r="E19" s="11" t="s">
        <v>43</v>
      </c>
      <c r="F19" s="30">
        <v>0</v>
      </c>
      <c r="G19" s="12"/>
      <c r="H19" s="12"/>
    </row>
    <row r="20" spans="1:8" ht="45" x14ac:dyDescent="0.25">
      <c r="A20" s="9">
        <v>10</v>
      </c>
      <c r="B20" s="9" t="s">
        <v>38</v>
      </c>
      <c r="C20" s="10" t="s">
        <v>39</v>
      </c>
      <c r="D20" s="9" t="s">
        <v>42</v>
      </c>
      <c r="E20" s="11" t="s">
        <v>44</v>
      </c>
      <c r="F20" s="30">
        <v>0</v>
      </c>
      <c r="G20" s="12"/>
      <c r="H20" s="12"/>
    </row>
    <row r="21" spans="1:8" ht="45" x14ac:dyDescent="0.25">
      <c r="A21" s="9">
        <v>11</v>
      </c>
      <c r="B21" s="9" t="s">
        <v>38</v>
      </c>
      <c r="C21" s="10" t="s">
        <v>46</v>
      </c>
      <c r="D21" s="9" t="s">
        <v>47</v>
      </c>
      <c r="E21" s="14" t="s">
        <v>49</v>
      </c>
      <c r="F21" s="30">
        <v>0</v>
      </c>
      <c r="G21" s="12"/>
      <c r="H21" s="12"/>
    </row>
    <row r="22" spans="1:8" ht="45" x14ac:dyDescent="0.25">
      <c r="A22" s="9">
        <v>11</v>
      </c>
      <c r="B22" s="9" t="s">
        <v>38</v>
      </c>
      <c r="C22" s="10" t="s">
        <v>46</v>
      </c>
      <c r="D22" s="9" t="s">
        <v>48</v>
      </c>
      <c r="E22" s="11" t="s">
        <v>50</v>
      </c>
      <c r="F22" s="30">
        <v>0</v>
      </c>
      <c r="G22" s="12"/>
      <c r="H22" s="12"/>
    </row>
    <row r="23" spans="1:8" ht="30" x14ac:dyDescent="0.25">
      <c r="A23" s="9">
        <v>12</v>
      </c>
      <c r="B23" s="9" t="s">
        <v>38</v>
      </c>
      <c r="C23" s="10" t="s">
        <v>53</v>
      </c>
      <c r="D23" s="9" t="s">
        <v>51</v>
      </c>
      <c r="E23" s="11" t="s">
        <v>52</v>
      </c>
      <c r="F23" s="30">
        <v>0</v>
      </c>
      <c r="G23" s="12"/>
      <c r="H23" s="12"/>
    </row>
    <row r="24" spans="1:8" ht="45" x14ac:dyDescent="0.25">
      <c r="A24" s="9">
        <v>13</v>
      </c>
      <c r="B24" s="9" t="s">
        <v>38</v>
      </c>
      <c r="C24" s="10" t="s">
        <v>56</v>
      </c>
      <c r="D24" s="9" t="s">
        <v>54</v>
      </c>
      <c r="E24" s="11" t="s">
        <v>58</v>
      </c>
      <c r="F24" s="30">
        <v>0</v>
      </c>
      <c r="G24" s="12"/>
      <c r="H24" s="12"/>
    </row>
    <row r="25" spans="1:8" ht="45" x14ac:dyDescent="0.25">
      <c r="A25" s="9">
        <v>13</v>
      </c>
      <c r="B25" s="9" t="s">
        <v>38</v>
      </c>
      <c r="C25" s="10" t="s">
        <v>56</v>
      </c>
      <c r="D25" s="9" t="s">
        <v>55</v>
      </c>
      <c r="E25" s="11" t="s">
        <v>57</v>
      </c>
      <c r="F25" s="30">
        <v>0</v>
      </c>
      <c r="G25" s="12"/>
      <c r="H25" s="12"/>
    </row>
    <row r="26" spans="1:8" ht="45" x14ac:dyDescent="0.25">
      <c r="A26" s="9">
        <v>14</v>
      </c>
      <c r="B26" s="9" t="s">
        <v>38</v>
      </c>
      <c r="C26" s="10" t="s">
        <v>63</v>
      </c>
      <c r="D26" s="9" t="s">
        <v>59</v>
      </c>
      <c r="E26" s="11" t="s">
        <v>60</v>
      </c>
      <c r="F26" s="30">
        <v>0</v>
      </c>
      <c r="G26" s="12"/>
      <c r="H26" s="12"/>
    </row>
    <row r="27" spans="1:8" ht="45" x14ac:dyDescent="0.25">
      <c r="A27" s="9">
        <v>14</v>
      </c>
      <c r="B27" s="9" t="s">
        <v>38</v>
      </c>
      <c r="C27" s="10" t="s">
        <v>63</v>
      </c>
      <c r="D27" s="9" t="s">
        <v>61</v>
      </c>
      <c r="E27" s="11" t="s">
        <v>62</v>
      </c>
      <c r="F27" s="30">
        <v>0</v>
      </c>
      <c r="G27" s="12"/>
      <c r="H27" s="12"/>
    </row>
    <row r="28" spans="1:8" ht="30" x14ac:dyDescent="0.25">
      <c r="A28" s="9">
        <v>15</v>
      </c>
      <c r="B28" s="9" t="s">
        <v>38</v>
      </c>
      <c r="C28" s="10" t="s">
        <v>66</v>
      </c>
      <c r="D28" s="9" t="s">
        <v>64</v>
      </c>
      <c r="E28" s="11" t="s">
        <v>65</v>
      </c>
      <c r="F28" s="30">
        <v>0</v>
      </c>
      <c r="G28" s="12"/>
      <c r="H28" s="12"/>
    </row>
    <row r="29" spans="1:8" ht="30" x14ac:dyDescent="0.25">
      <c r="A29" s="9">
        <v>15</v>
      </c>
      <c r="B29" s="9" t="s">
        <v>38</v>
      </c>
      <c r="C29" s="10" t="s">
        <v>66</v>
      </c>
      <c r="D29" s="9" t="s">
        <v>67</v>
      </c>
      <c r="E29" s="14" t="s">
        <v>68</v>
      </c>
      <c r="F29" s="30">
        <v>0</v>
      </c>
      <c r="G29" s="12"/>
      <c r="H29" s="12"/>
    </row>
    <row r="30" spans="1:8" ht="45" x14ac:dyDescent="0.25">
      <c r="A30" s="9">
        <v>16</v>
      </c>
      <c r="B30" s="9" t="s">
        <v>38</v>
      </c>
      <c r="C30" s="10" t="s">
        <v>71</v>
      </c>
      <c r="D30" s="9" t="s">
        <v>69</v>
      </c>
      <c r="E30" s="11" t="s">
        <v>70</v>
      </c>
      <c r="F30" s="30">
        <v>0</v>
      </c>
      <c r="G30" s="12"/>
      <c r="H30" s="12"/>
    </row>
    <row r="31" spans="1:8" ht="45" x14ac:dyDescent="0.25">
      <c r="A31" s="9">
        <v>17</v>
      </c>
      <c r="B31" s="9" t="s">
        <v>38</v>
      </c>
      <c r="C31" s="10" t="s">
        <v>74</v>
      </c>
      <c r="D31" s="9" t="s">
        <v>72</v>
      </c>
      <c r="E31" s="11" t="s">
        <v>73</v>
      </c>
      <c r="F31" s="30">
        <v>0</v>
      </c>
      <c r="G31" s="12"/>
      <c r="H31" s="12"/>
    </row>
    <row r="32" spans="1:8" ht="106.5" customHeight="1" x14ac:dyDescent="0.25">
      <c r="A32" s="9">
        <v>18</v>
      </c>
      <c r="B32" s="9" t="s">
        <v>38</v>
      </c>
      <c r="C32" s="10" t="s">
        <v>74</v>
      </c>
      <c r="D32" s="9" t="s">
        <v>75</v>
      </c>
      <c r="E32" s="11" t="s">
        <v>76</v>
      </c>
      <c r="F32" s="30">
        <v>0</v>
      </c>
      <c r="G32" s="12"/>
      <c r="H32" s="12"/>
    </row>
    <row r="33" spans="1:8" ht="30" x14ac:dyDescent="0.25">
      <c r="A33" s="12"/>
      <c r="B33" s="12"/>
      <c r="C33" s="23"/>
      <c r="D33" s="12"/>
      <c r="E33" s="16" t="s">
        <v>124</v>
      </c>
      <c r="F33" s="24">
        <f>COUNTIF(F18:F32,1)</f>
        <v>0</v>
      </c>
      <c r="G33" s="24">
        <f>COUNTIF(F18:F32,9)</f>
        <v>0</v>
      </c>
      <c r="H33" s="24">
        <f>COUNTIF(F18:F32,0)</f>
        <v>15</v>
      </c>
    </row>
    <row r="34" spans="1:8" ht="30" x14ac:dyDescent="0.25">
      <c r="A34" s="12"/>
      <c r="B34" s="12"/>
      <c r="C34" s="23"/>
      <c r="D34" s="12"/>
      <c r="E34" s="15" t="s">
        <v>123</v>
      </c>
      <c r="F34" s="25">
        <f>ROUND((COUNTIF(F18:F32,1)/COUNT(F18:F32))*100,2)</f>
        <v>0</v>
      </c>
      <c r="G34" s="25">
        <f>ROUND((COUNTIF(F18:F32,9)/COUNT(F18:F32))*100,2)</f>
        <v>0</v>
      </c>
      <c r="H34" s="25">
        <f>ROUND((COUNTIF(F18:F32,0)/COUNT(F18:F32))*100,2)</f>
        <v>100</v>
      </c>
    </row>
    <row r="35" spans="1:8" ht="41.25" customHeight="1" x14ac:dyDescent="0.25">
      <c r="A35" s="9">
        <v>19</v>
      </c>
      <c r="B35" s="9" t="s">
        <v>77</v>
      </c>
      <c r="C35" s="10" t="s">
        <v>78</v>
      </c>
      <c r="D35" s="9" t="s">
        <v>79</v>
      </c>
      <c r="E35" s="11" t="s">
        <v>80</v>
      </c>
      <c r="F35" s="30">
        <v>0</v>
      </c>
      <c r="G35" s="12"/>
      <c r="H35" s="12"/>
    </row>
    <row r="36" spans="1:8" ht="39" customHeight="1" x14ac:dyDescent="0.25">
      <c r="A36" s="9">
        <v>20</v>
      </c>
      <c r="B36" s="9" t="s">
        <v>77</v>
      </c>
      <c r="C36" s="10" t="s">
        <v>78</v>
      </c>
      <c r="D36" s="9" t="s">
        <v>81</v>
      </c>
      <c r="E36" s="11" t="s">
        <v>85</v>
      </c>
      <c r="F36" s="30">
        <v>0</v>
      </c>
      <c r="G36" s="12"/>
      <c r="H36" s="12"/>
    </row>
    <row r="37" spans="1:8" ht="53.25" customHeight="1" x14ac:dyDescent="0.25">
      <c r="A37" s="9">
        <v>21</v>
      </c>
      <c r="B37" s="9" t="s">
        <v>77</v>
      </c>
      <c r="C37" s="10" t="s">
        <v>84</v>
      </c>
      <c r="D37" s="9" t="s">
        <v>82</v>
      </c>
      <c r="E37" s="11" t="s">
        <v>83</v>
      </c>
      <c r="F37" s="30">
        <v>0</v>
      </c>
      <c r="G37" s="12"/>
      <c r="H37" s="12"/>
    </row>
    <row r="38" spans="1:8" ht="30" x14ac:dyDescent="0.25">
      <c r="A38" s="12"/>
      <c r="B38" s="12"/>
      <c r="C38" s="23"/>
      <c r="D38" s="12"/>
      <c r="E38" s="16" t="s">
        <v>86</v>
      </c>
      <c r="F38" s="24">
        <f>COUNTIF(F35:F37,1)</f>
        <v>0</v>
      </c>
      <c r="G38" s="24">
        <f>COUNTIF(F35:F37,9)</f>
        <v>0</v>
      </c>
      <c r="H38" s="24">
        <f>COUNTIF(F35:F37,0)</f>
        <v>3</v>
      </c>
    </row>
    <row r="39" spans="1:8" ht="30" x14ac:dyDescent="0.25">
      <c r="A39" s="12"/>
      <c r="B39" s="12"/>
      <c r="C39" s="23"/>
      <c r="D39" s="12"/>
      <c r="E39" s="15" t="s">
        <v>87</v>
      </c>
      <c r="F39" s="25">
        <f>ROUND((COUNTIF(F35:F37,1)/COUNT(F35:F37))*100,2)</f>
        <v>0</v>
      </c>
      <c r="G39" s="25">
        <f>ROUND((COUNTIF(F35:F37,9)/COUNT(F35:F37))*100,2)</f>
        <v>0</v>
      </c>
      <c r="H39" s="25">
        <f>ROUND((COUNTIF(F35:F37,0)/COUNT(F35:F37))*100,2)</f>
        <v>100</v>
      </c>
    </row>
    <row r="40" spans="1:8" ht="60" x14ac:dyDescent="0.25">
      <c r="A40" s="9">
        <v>22</v>
      </c>
      <c r="B40" s="17" t="s">
        <v>88</v>
      </c>
      <c r="C40" s="10" t="s">
        <v>89</v>
      </c>
      <c r="D40" s="9" t="s">
        <v>90</v>
      </c>
      <c r="E40" s="11" t="s">
        <v>91</v>
      </c>
      <c r="F40" s="30">
        <v>0</v>
      </c>
      <c r="G40" s="12"/>
      <c r="H40" s="12"/>
    </row>
    <row r="41" spans="1:8" ht="30" x14ac:dyDescent="0.25">
      <c r="A41" s="9">
        <v>23</v>
      </c>
      <c r="B41" s="17" t="s">
        <v>88</v>
      </c>
      <c r="C41" s="10" t="s">
        <v>101</v>
      </c>
      <c r="D41" s="22" t="s">
        <v>92</v>
      </c>
      <c r="E41" s="22" t="s">
        <v>93</v>
      </c>
      <c r="F41" s="30">
        <v>0</v>
      </c>
      <c r="G41" s="12"/>
      <c r="H41" s="12"/>
    </row>
    <row r="42" spans="1:8" ht="30" x14ac:dyDescent="0.25">
      <c r="A42" s="9">
        <v>23</v>
      </c>
      <c r="B42" s="17" t="s">
        <v>88</v>
      </c>
      <c r="C42" s="10" t="s">
        <v>101</v>
      </c>
      <c r="D42" s="22" t="s">
        <v>94</v>
      </c>
      <c r="E42" s="22" t="s">
        <v>95</v>
      </c>
      <c r="F42" s="30">
        <v>0</v>
      </c>
      <c r="G42" s="12"/>
      <c r="H42" s="12"/>
    </row>
    <row r="43" spans="1:8" ht="30" x14ac:dyDescent="0.25">
      <c r="A43" s="9">
        <v>23</v>
      </c>
      <c r="B43" s="17" t="s">
        <v>88</v>
      </c>
      <c r="C43" s="10" t="s">
        <v>101</v>
      </c>
      <c r="D43" s="22" t="s">
        <v>96</v>
      </c>
      <c r="E43" s="22" t="s">
        <v>97</v>
      </c>
      <c r="F43" s="30">
        <v>0</v>
      </c>
      <c r="G43" s="12"/>
      <c r="H43" s="12"/>
    </row>
    <row r="44" spans="1:8" ht="30" x14ac:dyDescent="0.25">
      <c r="A44" s="9">
        <v>23</v>
      </c>
      <c r="B44" s="17" t="s">
        <v>88</v>
      </c>
      <c r="C44" s="10" t="s">
        <v>101</v>
      </c>
      <c r="D44" s="22" t="s">
        <v>98</v>
      </c>
      <c r="E44" s="22" t="s">
        <v>99</v>
      </c>
      <c r="F44" s="30">
        <v>0</v>
      </c>
      <c r="G44" s="12"/>
      <c r="H44" s="12"/>
    </row>
    <row r="45" spans="1:8" ht="30" x14ac:dyDescent="0.25">
      <c r="A45" s="9">
        <v>23</v>
      </c>
      <c r="B45" s="17" t="s">
        <v>88</v>
      </c>
      <c r="C45" s="10" t="s">
        <v>101</v>
      </c>
      <c r="D45" s="22" t="s">
        <v>100</v>
      </c>
      <c r="E45" s="22" t="s">
        <v>114</v>
      </c>
      <c r="F45" s="30">
        <v>0</v>
      </c>
      <c r="G45" s="12"/>
      <c r="H45" s="12"/>
    </row>
    <row r="46" spans="1:8" ht="30" x14ac:dyDescent="0.25">
      <c r="A46" s="12"/>
      <c r="B46" s="12"/>
      <c r="C46" s="23"/>
      <c r="D46" s="12"/>
      <c r="E46" s="16" t="s">
        <v>102</v>
      </c>
      <c r="F46" s="24">
        <f>COUNTIF(F40:F45,1)</f>
        <v>0</v>
      </c>
      <c r="G46" s="24">
        <f>COUNTIF(F40:F45,9)</f>
        <v>0</v>
      </c>
      <c r="H46" s="24">
        <f>COUNTIF(F40:F45,0)</f>
        <v>6</v>
      </c>
    </row>
    <row r="47" spans="1:8" ht="30" x14ac:dyDescent="0.25">
      <c r="A47" s="12"/>
      <c r="B47" s="12"/>
      <c r="C47" s="23"/>
      <c r="D47" s="12"/>
      <c r="E47" s="15" t="s">
        <v>103</v>
      </c>
      <c r="F47" s="25">
        <f>ROUND((COUNTIF(F40:F45,1)/COUNT(F40:F45))*100,2)</f>
        <v>0</v>
      </c>
      <c r="G47" s="25">
        <f>ROUND((COUNTIF(F40:F45,9)/COUNT(F40:F45))*100,2)</f>
        <v>0</v>
      </c>
      <c r="H47" s="25">
        <f>ROUND((COUNTIF(F40:F45,0)/COUNT(F40:F45))*100,2)</f>
        <v>100</v>
      </c>
    </row>
    <row r="48" spans="1:8" ht="45" x14ac:dyDescent="0.25">
      <c r="A48" s="9">
        <v>24</v>
      </c>
      <c r="B48" s="17" t="s">
        <v>104</v>
      </c>
      <c r="C48" s="10" t="s">
        <v>105</v>
      </c>
      <c r="D48" s="9" t="s">
        <v>106</v>
      </c>
      <c r="E48" s="11" t="s">
        <v>110</v>
      </c>
      <c r="F48" s="30">
        <v>0</v>
      </c>
      <c r="G48" s="12"/>
      <c r="H48" s="12"/>
    </row>
    <row r="49" spans="1:8" ht="45" x14ac:dyDescent="0.25">
      <c r="A49" s="9">
        <v>24</v>
      </c>
      <c r="B49" s="17" t="s">
        <v>104</v>
      </c>
      <c r="C49" s="10" t="s">
        <v>105</v>
      </c>
      <c r="D49" s="22" t="s">
        <v>107</v>
      </c>
      <c r="E49" s="22" t="s">
        <v>111</v>
      </c>
      <c r="F49" s="30">
        <v>0</v>
      </c>
      <c r="G49" s="12"/>
      <c r="H49" s="12"/>
    </row>
    <row r="50" spans="1:8" ht="45" x14ac:dyDescent="0.25">
      <c r="A50" s="9">
        <v>24</v>
      </c>
      <c r="B50" s="17" t="s">
        <v>104</v>
      </c>
      <c r="C50" s="10" t="s">
        <v>105</v>
      </c>
      <c r="D50" s="22" t="s">
        <v>108</v>
      </c>
      <c r="E50" s="22" t="s">
        <v>112</v>
      </c>
      <c r="F50" s="30">
        <v>0</v>
      </c>
      <c r="G50" s="12"/>
      <c r="H50" s="12"/>
    </row>
    <row r="51" spans="1:8" ht="45" x14ac:dyDescent="0.25">
      <c r="A51" s="9">
        <v>24</v>
      </c>
      <c r="B51" s="17" t="s">
        <v>104</v>
      </c>
      <c r="C51" s="10" t="s">
        <v>105</v>
      </c>
      <c r="D51" s="22" t="s">
        <v>109</v>
      </c>
      <c r="E51" s="22" t="s">
        <v>113</v>
      </c>
      <c r="F51" s="30">
        <v>0</v>
      </c>
      <c r="G51" s="12"/>
      <c r="H51" s="12"/>
    </row>
    <row r="52" spans="1:8" ht="45" x14ac:dyDescent="0.25">
      <c r="A52" s="9">
        <v>25</v>
      </c>
      <c r="B52" s="17" t="s">
        <v>104</v>
      </c>
      <c r="C52" s="10" t="s">
        <v>105</v>
      </c>
      <c r="D52" s="22" t="s">
        <v>115</v>
      </c>
      <c r="E52" s="22" t="s">
        <v>118</v>
      </c>
      <c r="F52" s="30">
        <v>0</v>
      </c>
      <c r="G52" s="12"/>
      <c r="H52" s="12"/>
    </row>
    <row r="53" spans="1:8" ht="45" x14ac:dyDescent="0.25">
      <c r="A53" s="9">
        <v>25</v>
      </c>
      <c r="B53" s="17" t="s">
        <v>104</v>
      </c>
      <c r="C53" s="10" t="s">
        <v>105</v>
      </c>
      <c r="D53" s="22" t="s">
        <v>116</v>
      </c>
      <c r="E53" s="22" t="s">
        <v>119</v>
      </c>
      <c r="F53" s="30">
        <v>0</v>
      </c>
      <c r="G53" s="12"/>
      <c r="H53" s="12"/>
    </row>
    <row r="54" spans="1:8" ht="45" x14ac:dyDescent="0.25">
      <c r="A54" s="9">
        <v>25</v>
      </c>
      <c r="B54" s="17" t="s">
        <v>104</v>
      </c>
      <c r="C54" s="10" t="s">
        <v>105</v>
      </c>
      <c r="D54" s="22" t="s">
        <v>117</v>
      </c>
      <c r="E54" s="14" t="s">
        <v>120</v>
      </c>
      <c r="F54" s="30">
        <v>0</v>
      </c>
      <c r="G54" s="12"/>
      <c r="H54" s="12"/>
    </row>
    <row r="55" spans="1:8" ht="45" x14ac:dyDescent="0.25">
      <c r="A55" s="12"/>
      <c r="B55" s="12"/>
      <c r="C55" s="23"/>
      <c r="D55" s="12"/>
      <c r="E55" s="16" t="s">
        <v>122</v>
      </c>
      <c r="F55" s="24">
        <f>COUNTIF(F48:F54,1)</f>
        <v>0</v>
      </c>
      <c r="G55" s="24">
        <f>COUNTIF(F48:F54,9)</f>
        <v>0</v>
      </c>
      <c r="H55" s="24">
        <f>COUNTIF(F48:F54,0)</f>
        <v>7</v>
      </c>
    </row>
    <row r="56" spans="1:8" ht="30" x14ac:dyDescent="0.25">
      <c r="A56" s="12"/>
      <c r="B56" s="12"/>
      <c r="C56" s="23"/>
      <c r="D56" s="12"/>
      <c r="E56" s="15" t="s">
        <v>121</v>
      </c>
      <c r="F56" s="25">
        <f>ROUND((COUNTIF(F48:F54,1)/COUNT(F48:F54))*100,2)</f>
        <v>0</v>
      </c>
      <c r="G56" s="25">
        <f>ROUND((COUNTIF(F48:F54,9)/COUNT(F48:F54))*100,2)</f>
        <v>0</v>
      </c>
      <c r="H56" s="25">
        <f>ROUND((COUNTIF(F48:F54,0)/COUNT(F48:F54))*100,2)</f>
        <v>100</v>
      </c>
    </row>
    <row r="57" spans="1:8" ht="15.75" thickBot="1" x14ac:dyDescent="0.3"/>
    <row r="58" spans="1:8" ht="15.75" thickBot="1" x14ac:dyDescent="0.3">
      <c r="E58" s="26" t="s">
        <v>125</v>
      </c>
      <c r="F58" s="27">
        <f>ROUND((F17+F34+F39+F47+F56)/5,2)</f>
        <v>0</v>
      </c>
    </row>
    <row r="59" spans="1:8" x14ac:dyDescent="0.25">
      <c r="E59" s="28"/>
      <c r="F59" s="29"/>
    </row>
    <row r="60" spans="1:8" x14ac:dyDescent="0.25">
      <c r="E60" s="28"/>
      <c r="F60" s="29"/>
    </row>
    <row r="61" spans="1:8" x14ac:dyDescent="0.25">
      <c r="E61" s="28"/>
      <c r="F61" s="29"/>
    </row>
    <row r="62" spans="1:8" x14ac:dyDescent="0.25">
      <c r="E62" s="28"/>
      <c r="F62" s="29"/>
    </row>
  </sheetData>
  <mergeCells count="6">
    <mergeCell ref="E2:G2"/>
    <mergeCell ref="F4:H4"/>
    <mergeCell ref="A4:A5"/>
    <mergeCell ref="D4:D5"/>
    <mergeCell ref="E4:E5"/>
    <mergeCell ref="A3:G3"/>
  </mergeCells>
  <dataValidations count="1">
    <dataValidation type="list" allowBlank="1" showInputMessage="1" showErrorMessage="1" sqref="F6:F15 J6:J16 F35:F37 F40:F45 F18:F32 F48:F54">
      <formula1>"1,9,0"</formula1>
    </dataValidation>
  </dataValidations>
  <pageMargins left="0.7" right="0.7" top="0.75" bottom="0.75" header="0.3" footer="0.3"/>
  <pageSetup paperSize="9" scale="59" orientation="portrait" r:id="rId1"/>
  <headerFooter>
    <oddHeader>&amp;C&amp;"-,Gras"&amp;14&amp;UÉvaluation pré orientation Segpa - Mathématiques&amp;R&amp;"-,Gras"Année 2019 - 2020</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D6"/>
  <sheetViews>
    <sheetView workbookViewId="0">
      <selection activeCell="F17" sqref="F17"/>
    </sheetView>
  </sheetViews>
  <sheetFormatPr baseColWidth="10" defaultRowHeight="15" x14ac:dyDescent="0.25"/>
  <cols>
    <col min="1" max="1" width="20.5703125" bestFit="1" customWidth="1"/>
    <col min="2" max="2" width="14.42578125" customWidth="1"/>
  </cols>
  <sheetData>
    <row r="1" spans="1:4" x14ac:dyDescent="0.25">
      <c r="B1" t="s">
        <v>128</v>
      </c>
      <c r="C1" t="s">
        <v>129</v>
      </c>
      <c r="D1" t="s">
        <v>130</v>
      </c>
    </row>
    <row r="2" spans="1:4" x14ac:dyDescent="0.25">
      <c r="A2" t="s">
        <v>131</v>
      </c>
      <c r="B2">
        <f>Mathématiques!F17</f>
        <v>0</v>
      </c>
      <c r="C2">
        <f>Mathématiques!G17</f>
        <v>0</v>
      </c>
      <c r="D2">
        <f>Mathématiques!H17</f>
        <v>100</v>
      </c>
    </row>
    <row r="3" spans="1:4" x14ac:dyDescent="0.25">
      <c r="A3" t="s">
        <v>132</v>
      </c>
      <c r="B3">
        <f>Mathématiques!F34</f>
        <v>0</v>
      </c>
      <c r="C3">
        <f>Mathématiques!G34</f>
        <v>0</v>
      </c>
      <c r="D3">
        <f>Mathématiques!H34</f>
        <v>100</v>
      </c>
    </row>
    <row r="4" spans="1:4" x14ac:dyDescent="0.25">
      <c r="A4" t="s">
        <v>77</v>
      </c>
      <c r="B4">
        <f>Mathématiques!F39</f>
        <v>0</v>
      </c>
      <c r="C4">
        <f>Mathématiques!G39</f>
        <v>0</v>
      </c>
      <c r="D4">
        <f>Mathématiques!H39</f>
        <v>100</v>
      </c>
    </row>
    <row r="5" spans="1:4" x14ac:dyDescent="0.25">
      <c r="A5" t="s">
        <v>88</v>
      </c>
      <c r="B5">
        <f>Mathématiques!F47</f>
        <v>0</v>
      </c>
      <c r="C5">
        <f>Mathématiques!G47</f>
        <v>0</v>
      </c>
      <c r="D5">
        <f>Mathématiques!H47</f>
        <v>100</v>
      </c>
    </row>
    <row r="6" spans="1:4" ht="30" customHeight="1" x14ac:dyDescent="0.25">
      <c r="A6" s="13" t="s">
        <v>133</v>
      </c>
      <c r="B6">
        <f>Mathématiques!F56</f>
        <v>0</v>
      </c>
      <c r="C6">
        <f>Mathématiques!G56</f>
        <v>0</v>
      </c>
      <c r="D6">
        <f>Mathématiques!H56</f>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Français</vt:lpstr>
      <vt:lpstr>Franç-Synthèse</vt:lpstr>
      <vt:lpstr>Mathématiques</vt:lpstr>
      <vt:lpstr>Math-Synthèse</vt:lpstr>
    </vt:vector>
  </TitlesOfParts>
  <Company>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rwahler</dc:creator>
  <cp:lastModifiedBy>Utilisateur Windows</cp:lastModifiedBy>
  <cp:lastPrinted>2021-09-23T14:17:55Z</cp:lastPrinted>
  <dcterms:created xsi:type="dcterms:W3CDTF">2019-11-13T10:55:00Z</dcterms:created>
  <dcterms:modified xsi:type="dcterms:W3CDTF">2023-12-28T17:27:40Z</dcterms:modified>
</cp:coreProperties>
</file>